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0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2E943F5E-EBF6-49F0-B7BA-9F1ED0ADFF0E}" xr6:coauthVersionLast="47" xr6:coauthVersionMax="47" xr10:uidLastSave="{00000000-0000-0000-0000-000000000000}"/>
  <bookViews>
    <workbookView xWindow="-110" yWindow="-110" windowWidth="19420" windowHeight="10300" xr2:uid="{2FA2019A-4903-4B94-9C9C-21D84EA5FCB3}"/>
  </bookViews>
  <sheets>
    <sheet name="Title" sheetId="2" r:id="rId1"/>
    <sheet name="CA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" l="1" a="1"/>
  <c r="K17" i="1" s="1"/>
  <c r="H17" i="1" a="1"/>
  <c r="I18" i="1" s="1"/>
  <c r="K14" i="1" a="1"/>
  <c r="K14" i="1" s="1"/>
  <c r="H14" i="1" a="1"/>
  <c r="I15" i="1" s="1"/>
  <c r="S12" i="1" a="1"/>
  <c r="S12" i="1" s="1"/>
  <c r="Q12" i="1" a="1"/>
  <c r="Q12" i="1" s="1"/>
  <c r="K12" i="1" a="1"/>
  <c r="K12" i="1" s="1"/>
  <c r="S11" i="1" a="1"/>
  <c r="S11" i="1" s="1"/>
  <c r="Q11" i="1" a="1"/>
  <c r="Q11" i="1" s="1"/>
  <c r="K11" i="1" a="1"/>
  <c r="K11" i="1" s="1"/>
  <c r="S10" i="1" a="1"/>
  <c r="S10" i="1" s="1"/>
  <c r="Q10" i="1" a="1"/>
  <c r="Q10" i="1" s="1"/>
  <c r="K10" i="1" a="1"/>
  <c r="K10" i="1" s="1"/>
  <c r="S9" i="1" a="1"/>
  <c r="S9" i="1" s="1"/>
  <c r="Q9" i="1" a="1"/>
  <c r="Q9" i="1" s="1"/>
  <c r="K9" i="1" a="1"/>
  <c r="K9" i="1" s="1"/>
  <c r="S8" i="1" a="1"/>
  <c r="S8" i="1" s="1"/>
  <c r="Q8" i="1" a="1"/>
  <c r="Q8" i="1" s="1"/>
  <c r="K8" i="1" a="1"/>
  <c r="K8" i="1" s="1"/>
  <c r="S7" i="1" a="1"/>
  <c r="S7" i="1" s="1"/>
  <c r="Q7" i="1" a="1"/>
  <c r="Q7" i="1" s="1"/>
  <c r="K7" i="1" a="1"/>
  <c r="K7" i="1" s="1"/>
  <c r="S6" i="1" a="1"/>
  <c r="S6" i="1" s="1"/>
  <c r="Q6" i="1" a="1"/>
  <c r="Q6" i="1" s="1"/>
  <c r="K6" i="1" a="1"/>
  <c r="K6" i="1" s="1"/>
  <c r="E6" i="1"/>
  <c r="D6" i="1"/>
  <c r="C6" i="1"/>
  <c r="B6" i="1"/>
  <c r="S5" i="1" a="1"/>
  <c r="S5" i="1" s="1"/>
  <c r="Q5" i="1" a="1"/>
  <c r="Q5" i="1" s="1"/>
  <c r="N5" i="1"/>
  <c r="O5" i="1" s="1"/>
  <c r="K5" i="1" a="1"/>
  <c r="K5" i="1" s="1"/>
  <c r="F5" i="1"/>
  <c r="S4" i="1" a="1"/>
  <c r="S4" i="1" s="1"/>
  <c r="Q4" i="1" a="1"/>
  <c r="Q4" i="1" s="1"/>
  <c r="K4" i="1" a="1"/>
  <c r="K4" i="1" s="1"/>
  <c r="F4" i="1"/>
  <c r="F6" i="1" s="1"/>
  <c r="S3" i="1" a="1"/>
  <c r="S3" i="1" s="1"/>
  <c r="Q3" i="1" a="1"/>
  <c r="Q3" i="1" s="1"/>
  <c r="K3" i="1" a="1"/>
  <c r="K3" i="1" s="1"/>
  <c r="H17" i="1" l="1"/>
  <c r="N7" i="1"/>
  <c r="I7" i="1"/>
  <c r="N3" i="1"/>
  <c r="I3" i="1"/>
  <c r="I4" i="1" s="1" a="1"/>
  <c r="I4" i="1" s="1"/>
  <c r="I6" i="1" s="1"/>
  <c r="H14" i="1"/>
  <c r="I17" i="1"/>
  <c r="I14" i="1"/>
  <c r="H18" i="1"/>
  <c r="H15" i="1"/>
  <c r="N4" i="1" l="1" a="1"/>
  <c r="N4" i="1" s="1"/>
  <c r="O3" i="1"/>
  <c r="I8" i="1"/>
  <c r="I9" i="1" s="1" a="1"/>
  <c r="I9" i="1" s="1"/>
  <c r="I10" i="1" s="1"/>
  <c r="I11" i="1" s="1"/>
  <c r="I12" i="1" s="1"/>
  <c r="N9" i="1" a="1"/>
  <c r="N9" i="1" s="1"/>
  <c r="O9" i="1" s="1"/>
  <c r="N8" i="1"/>
  <c r="O8" i="1" s="1"/>
  <c r="O7" i="1"/>
  <c r="O4" i="1" l="1"/>
  <c r="O6" i="1" s="1"/>
  <c r="O10" i="1" s="1"/>
  <c r="O11" i="1" s="1"/>
  <c r="N6" i="1"/>
  <c r="N10" i="1" s="1"/>
  <c r="N11" i="1" s="1"/>
  <c r="O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<sst xmlns="http://schemas.openxmlformats.org/spreadsheetml/2006/main" count="29" uniqueCount="18">
  <si>
    <t>Cochran-Armitage Test</t>
  </si>
  <si>
    <t>left</t>
  </si>
  <si>
    <t>right</t>
  </si>
  <si>
    <t>xbar</t>
  </si>
  <si>
    <t>not cured</t>
  </si>
  <si>
    <r>
      <rPr>
        <sz val="11"/>
        <color theme="1"/>
        <rFont val="Calibri"/>
        <family val="2"/>
      </rPr>
      <t>Σ</t>
    </r>
    <r>
      <rPr>
        <sz val="11"/>
        <color theme="1"/>
        <rFont val="Calibri"/>
        <family val="2"/>
        <scheme val="minor"/>
      </rPr>
      <t>y(x-xbar)</t>
    </r>
  </si>
  <si>
    <t>cured</t>
  </si>
  <si>
    <t>c</t>
  </si>
  <si>
    <t>num</t>
  </si>
  <si>
    <t>pbar</t>
  </si>
  <si>
    <t>qbar</t>
  </si>
  <si>
    <t>den</t>
  </si>
  <si>
    <t>z</t>
  </si>
  <si>
    <t>1-sided</t>
  </si>
  <si>
    <t>2-sided</t>
  </si>
  <si>
    <t>Real Statistics Using Excel</t>
  </si>
  <si>
    <t>Updated</t>
  </si>
  <si>
    <t>Copyright © 2013 - 2022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</si>
</sst>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left"/>
    </xf>
    <xf numFmtId="0" fontId="0" fillId="2" borderId="2" xfId="0" applyFill="1" applyBorder="1"/>
    <xf numFmtId="0" fontId="0" fillId="2" borderId="4" xfId="0" applyFill="1" applyBorder="1"/>
    <xf numFmtId="0" fontId="0" fillId="2" borderId="3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0" borderId="11" xfId="0" applyBorder="1"/>
    <xf numFmtId="0" fontId="0" fillId="0" borderId="8" xfId="0" applyBorder="1"/>
    <xf numFmtId="0" fontId="0" fillId="0" borderId="10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AddIns/XRealStats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CATEST"/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47D43-1C5C-4291-8509-0479E4676DB2}">
  <sheetPr codeName="Sheet1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15</v>
      </c>
    </row>
    <row r="2" spans="1:2" x14ac:dyDescent="0.35">
      <c r="A2" t="s">
        <v>0</v>
      </c>
    </row>
    <row r="4" spans="1:2" x14ac:dyDescent="0.35">
      <c r="A4" t="s">
        <v>16</v>
      </c>
      <c r="B4" s="19">
        <v>44759</v>
      </c>
    </row>
    <row r="6" spans="1:2" x14ac:dyDescent="0.35">
      <c r="A6" s="20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EBCE0-19E2-456E-9B3B-8B9E7535B8CC}">
  <sheetPr codeName="Sheet91"/>
  <dimension ref="A1:S18"/>
  <sheetViews>
    <sheetView workbookViewId="0"/>
  </sheetViews>
  <sheetFormatPr defaultRowHeight="14.5" x14ac:dyDescent="0.35"/>
  <cols>
    <col min="1" max="1" width="8.7265625" customWidth="1"/>
    <col min="2" max="5" width="5.90625" customWidth="1"/>
    <col min="6" max="6" width="5.08984375" customWidth="1"/>
    <col min="8" max="8" width="9.36328125" customWidth="1"/>
    <col min="10" max="10" width="2.6328125" customWidth="1"/>
    <col min="11" max="11" width="42.1796875" customWidth="1"/>
    <col min="12" max="12" width="4.90625" customWidth="1"/>
    <col min="13" max="13" width="9.1796875" customWidth="1"/>
    <col min="16" max="16" width="3.26953125" customWidth="1"/>
    <col min="17" max="17" width="43.26953125" customWidth="1"/>
    <col min="18" max="18" width="2.54296875" customWidth="1"/>
    <col min="19" max="19" width="22.7265625" customWidth="1"/>
  </cols>
  <sheetData>
    <row r="1" spans="1:19" x14ac:dyDescent="0.35">
      <c r="A1" s="1" t="s">
        <v>0</v>
      </c>
    </row>
    <row r="2" spans="1:19" x14ac:dyDescent="0.35">
      <c r="N2" s="2" t="s">
        <v>1</v>
      </c>
      <c r="O2" s="2" t="s">
        <v>2</v>
      </c>
    </row>
    <row r="3" spans="1:19" x14ac:dyDescent="0.35">
      <c r="B3">
        <v>0</v>
      </c>
      <c r="C3">
        <v>10</v>
      </c>
      <c r="D3">
        <v>20</v>
      </c>
      <c r="E3">
        <v>30</v>
      </c>
      <c r="H3" t="s">
        <v>3</v>
      </c>
      <c r="I3" s="3">
        <f>SUMPRODUCT(B3:E3,B6:E6)/F6</f>
        <v>15.051020408163266</v>
      </c>
      <c r="K3" t="e" cm="1">
        <f t="array" aca="1" ref="K3" ca="1">[1]!FTEXT(I3)</f>
        <v>#NAME?</v>
      </c>
      <c r="M3" t="s">
        <v>3</v>
      </c>
      <c r="N3" s="4">
        <f>SUMPRODUCT(B3:E3,B6:E6)/F6</f>
        <v>15.051020408163266</v>
      </c>
      <c r="O3" s="5">
        <f>N3</f>
        <v>15.051020408163266</v>
      </c>
      <c r="Q3" t="e" cm="1">
        <f t="array" aca="1" ref="Q3" ca="1">[1]!FTEXT(N3)</f>
        <v>#NAME?</v>
      </c>
      <c r="S3" t="e" cm="1">
        <f t="array" aca="1" ref="S3" ca="1">[1]!FTEXT(O3)</f>
        <v>#NAME?</v>
      </c>
    </row>
    <row r="4" spans="1:19" x14ac:dyDescent="0.35">
      <c r="A4" s="6" t="s">
        <v>4</v>
      </c>
      <c r="B4" s="7">
        <v>46</v>
      </c>
      <c r="C4" s="8">
        <v>44</v>
      </c>
      <c r="D4" s="8">
        <v>45</v>
      </c>
      <c r="E4" s="9">
        <v>37</v>
      </c>
      <c r="F4">
        <f>SUM(B4:E4)</f>
        <v>172</v>
      </c>
      <c r="H4" t="s">
        <v>5</v>
      </c>
      <c r="I4" s="10" cm="1">
        <f t="array" ref="I4">SUMPRODUCT(B4:E4,B3:E3-I3)</f>
        <v>-138.7755102040818</v>
      </c>
      <c r="K4" t="e" cm="1">
        <f t="array" aca="1" ref="K4" ca="1">[1]!FTEXT(I4)</f>
        <v>#NAME?</v>
      </c>
      <c r="M4" t="s">
        <v>5</v>
      </c>
      <c r="N4" s="11" cm="1">
        <f t="array" ref="N4">SUMPRODUCT(B4:E4,B3:E3-N3)</f>
        <v>-138.7755102040818</v>
      </c>
      <c r="O4" s="12">
        <f>N4</f>
        <v>-138.7755102040818</v>
      </c>
      <c r="Q4" t="e" cm="1">
        <f t="array" aca="1" ref="Q4" ca="1">[1]!FTEXT(N4)</f>
        <v>#NAME?</v>
      </c>
      <c r="S4" t="e" cm="1">
        <f t="array" aca="1" ref="S4" ca="1">[1]!FTEXT(O4)</f>
        <v>#NAME?</v>
      </c>
    </row>
    <row r="5" spans="1:19" x14ac:dyDescent="0.35">
      <c r="A5" s="6" t="s">
        <v>6</v>
      </c>
      <c r="B5" s="13">
        <v>2</v>
      </c>
      <c r="C5" s="14">
        <v>6</v>
      </c>
      <c r="D5" s="14">
        <v>4</v>
      </c>
      <c r="E5" s="15">
        <v>12</v>
      </c>
      <c r="F5">
        <f>SUM(B5:E5)</f>
        <v>24</v>
      </c>
      <c r="H5" t="s">
        <v>7</v>
      </c>
      <c r="I5" s="10">
        <v>0</v>
      </c>
      <c r="K5" t="e" cm="1">
        <f t="array" aca="1" ref="K5" ca="1">[1]!FTEXT(I5)</f>
        <v>#NAME?</v>
      </c>
      <c r="M5" t="s">
        <v>7</v>
      </c>
      <c r="N5" s="11">
        <f>(C3-B3)/2</f>
        <v>5</v>
      </c>
      <c r="O5" s="12">
        <f>N5</f>
        <v>5</v>
      </c>
      <c r="Q5" t="e" cm="1">
        <f t="array" aca="1" ref="Q5" ca="1">[1]!FTEXT(N5)</f>
        <v>#NAME?</v>
      </c>
      <c r="S5" t="e" cm="1">
        <f t="array" aca="1" ref="S5" ca="1">[1]!FTEXT(O5)</f>
        <v>#NAME?</v>
      </c>
    </row>
    <row r="6" spans="1:19" x14ac:dyDescent="0.35">
      <c r="B6">
        <f>B4+B5</f>
        <v>48</v>
      </c>
      <c r="C6">
        <f>C4+C5</f>
        <v>50</v>
      </c>
      <c r="D6">
        <f>D4+D5</f>
        <v>49</v>
      </c>
      <c r="E6">
        <f>E4+E5</f>
        <v>49</v>
      </c>
      <c r="F6">
        <f>F4+F5</f>
        <v>196</v>
      </c>
      <c r="H6" t="s">
        <v>8</v>
      </c>
      <c r="I6" s="10">
        <f>I4-I5</f>
        <v>-138.7755102040818</v>
      </c>
      <c r="K6" t="e" cm="1">
        <f t="array" aca="1" ref="K6" ca="1">[1]!FTEXT(I6)</f>
        <v>#NAME?</v>
      </c>
      <c r="M6" t="s">
        <v>8</v>
      </c>
      <c r="N6" s="11">
        <f>N4-N5</f>
        <v>-143.7755102040818</v>
      </c>
      <c r="O6" s="12">
        <f>O4+O5</f>
        <v>-133.7755102040818</v>
      </c>
      <c r="Q6" t="e" cm="1">
        <f t="array" aca="1" ref="Q6" ca="1">[1]!FTEXT(N6)</f>
        <v>#NAME?</v>
      </c>
      <c r="S6" t="e" cm="1">
        <f t="array" aca="1" ref="S6" ca="1">[1]!FTEXT(O6)</f>
        <v>#NAME?</v>
      </c>
    </row>
    <row r="7" spans="1:19" x14ac:dyDescent="0.35">
      <c r="H7" t="s">
        <v>9</v>
      </c>
      <c r="I7" s="10">
        <f>SUM(B4:E4)/F6</f>
        <v>0.87755102040816324</v>
      </c>
      <c r="K7" t="e" cm="1">
        <f t="array" aca="1" ref="K7" ca="1">[1]!FTEXT(I7)</f>
        <v>#NAME?</v>
      </c>
      <c r="M7" t="s">
        <v>9</v>
      </c>
      <c r="N7" s="11">
        <f>SUM(B4:E4)/F6</f>
        <v>0.87755102040816324</v>
      </c>
      <c r="O7" s="12">
        <f>N7</f>
        <v>0.87755102040816324</v>
      </c>
      <c r="Q7" t="e" cm="1">
        <f t="array" aca="1" ref="Q7" ca="1">[1]!FTEXT(N7)</f>
        <v>#NAME?</v>
      </c>
      <c r="S7" t="e" cm="1">
        <f t="array" aca="1" ref="S7" ca="1">[1]!FTEXT(O7)</f>
        <v>#NAME?</v>
      </c>
    </row>
    <row r="8" spans="1:19" x14ac:dyDescent="0.35">
      <c r="H8" t="s">
        <v>10</v>
      </c>
      <c r="I8" s="10">
        <f>1-I7</f>
        <v>0.12244897959183676</v>
      </c>
      <c r="K8" t="e" cm="1">
        <f t="array" aca="1" ref="K8" ca="1">[1]!FTEXT(I8)</f>
        <v>#NAME?</v>
      </c>
      <c r="M8" t="s">
        <v>10</v>
      </c>
      <c r="N8" s="11">
        <f>1-N7</f>
        <v>0.12244897959183676</v>
      </c>
      <c r="O8" s="12">
        <f>N8</f>
        <v>0.12244897959183676</v>
      </c>
      <c r="Q8" t="e" cm="1">
        <f t="array" aca="1" ref="Q8" ca="1">[1]!FTEXT(N8)</f>
        <v>#NAME?</v>
      </c>
      <c r="S8" t="e" cm="1">
        <f t="array" aca="1" ref="S8" ca="1">[1]!FTEXT(O8)</f>
        <v>#NAME?</v>
      </c>
    </row>
    <row r="9" spans="1:19" x14ac:dyDescent="0.35">
      <c r="H9" t="s">
        <v>11</v>
      </c>
      <c r="I9" s="10" cm="1">
        <f t="array" ref="I9">SQRT(I7*I8*SUMPRODUCT(B6:E6,(B3:E3-I3)^2))</f>
        <v>51.098994038350078</v>
      </c>
      <c r="K9" t="e" cm="1">
        <f t="array" aca="1" ref="K9" ca="1">[1]!FTEXT(I9)</f>
        <v>#NAME?</v>
      </c>
      <c r="M9" t="s">
        <v>11</v>
      </c>
      <c r="N9" s="11" cm="1">
        <f t="array" ref="N9">SQRT(N7*N8*SUMPRODUCT(B6:E6,(B3:E3-N3)^2))</f>
        <v>51.098994038350078</v>
      </c>
      <c r="O9" s="12">
        <f>N9</f>
        <v>51.098994038350078</v>
      </c>
      <c r="Q9" t="e" cm="1">
        <f t="array" aca="1" ref="Q9" ca="1">[1]!FTEXT(N9)</f>
        <v>#NAME?</v>
      </c>
      <c r="S9" t="e" cm="1">
        <f t="array" aca="1" ref="S9" ca="1">[1]!FTEXT(O9)</f>
        <v>#NAME?</v>
      </c>
    </row>
    <row r="10" spans="1:19" x14ac:dyDescent="0.35">
      <c r="H10" t="s">
        <v>12</v>
      </c>
      <c r="I10" s="10">
        <f>I6/I9</f>
        <v>-2.7158168730274808</v>
      </c>
      <c r="K10" t="e" cm="1">
        <f t="array" aca="1" ref="K10" ca="1">[1]!FTEXT(I10)</f>
        <v>#NAME?</v>
      </c>
      <c r="M10" t="s">
        <v>12</v>
      </c>
      <c r="N10" s="11">
        <f>N6/N9</f>
        <v>-2.8136661574233237</v>
      </c>
      <c r="O10" s="12">
        <f>O6/O9</f>
        <v>-2.6179675886316378</v>
      </c>
      <c r="Q10" t="e" cm="1">
        <f t="array" aca="1" ref="Q10" ca="1">[1]!FTEXT(N10)</f>
        <v>#NAME?</v>
      </c>
      <c r="S10" t="e" cm="1">
        <f t="array" aca="1" ref="S10" ca="1">[1]!FTEXT(O10)</f>
        <v>#NAME?</v>
      </c>
    </row>
    <row r="11" spans="1:19" x14ac:dyDescent="0.35">
      <c r="H11" t="s">
        <v>13</v>
      </c>
      <c r="I11" s="10">
        <f>_xlfn.NORM.S.DIST(I10,TRUE)</f>
        <v>3.3056237916324572E-3</v>
      </c>
      <c r="K11" t="e" cm="1">
        <f t="array" aca="1" ref="K11" ca="1">[1]!FTEXT(I11)</f>
        <v>#NAME?</v>
      </c>
      <c r="M11" t="s">
        <v>13</v>
      </c>
      <c r="N11" s="11">
        <f>_xlfn.NORM.S.DIST(N10,TRUE)</f>
        <v>2.4490032953944385E-3</v>
      </c>
      <c r="O11" s="12">
        <f>_xlfn.NORM.S.DIST(O10,TRUE)</f>
        <v>4.4227603196889511E-3</v>
      </c>
      <c r="Q11" t="e" cm="1">
        <f t="array" aca="1" ref="Q11" ca="1">[1]!FTEXT(N11)</f>
        <v>#NAME?</v>
      </c>
      <c r="S11" t="e" cm="1">
        <f t="array" aca="1" ref="S11" ca="1">[1]!FTEXT(O11)</f>
        <v>#NAME?</v>
      </c>
    </row>
    <row r="12" spans="1:19" x14ac:dyDescent="0.35">
      <c r="H12" t="s">
        <v>14</v>
      </c>
      <c r="I12" s="16">
        <f>I11*2</f>
        <v>6.6112475832649144E-3</v>
      </c>
      <c r="K12" t="e" cm="1">
        <f t="array" aca="1" ref="K12" ca="1">[1]!FTEXT(I12)</f>
        <v>#NAME?</v>
      </c>
      <c r="M12" t="s">
        <v>14</v>
      </c>
      <c r="N12" s="17"/>
      <c r="O12" s="18">
        <f>N11+O11</f>
        <v>6.87176361508339E-3</v>
      </c>
      <c r="Q12" t="e" cm="1">
        <f t="array" aca="1" ref="Q12" ca="1">[1]!FTEXT(N12)</f>
        <v>#NAME?</v>
      </c>
      <c r="S12" t="e" cm="1">
        <f t="array" aca="1" ref="S12" ca="1">[1]!FTEXT(O12)</f>
        <v>#NAME?</v>
      </c>
    </row>
    <row r="14" spans="1:19" x14ac:dyDescent="0.35">
      <c r="H14" t="e">
        <f t="array" aca="1" ref="H14:I15" ca="1">[1]!CATEST(B3:E5,TRUE,2)</f>
        <v>#NAME?</v>
      </c>
      <c r="I14" s="3" t="e">
        <f ca="1"/>
        <v>#NAME?</v>
      </c>
      <c r="K14" t="e" cm="1">
        <f t="array" aca="1" ref="K14" ca="1">[1]!FTEXT(H14)</f>
        <v>#NAME?</v>
      </c>
    </row>
    <row r="15" spans="1:19" x14ac:dyDescent="0.35">
      <c r="H15" t="e">
        <f ca="1"/>
        <v>#NAME?</v>
      </c>
      <c r="I15" s="16" t="e">
        <f ca="1"/>
        <v>#NAME?</v>
      </c>
    </row>
    <row r="17" spans="8:11" x14ac:dyDescent="0.35">
      <c r="H17" t="e">
        <f t="array" aca="1" ref="H17:I18" ca="1">[1]!CATEST(B3:E5,TRUE,1)</f>
        <v>#NAME?</v>
      </c>
      <c r="I17" s="3" t="e">
        <f ca="1"/>
        <v>#NAME?</v>
      </c>
      <c r="K17" t="e" cm="1">
        <f t="array" aca="1" ref="K17" ca="1">[1]!FTEXT(H17)</f>
        <v>#NAME?</v>
      </c>
    </row>
    <row r="18" spans="8:11" x14ac:dyDescent="0.35">
      <c r="H18" t="e">
        <f ca="1"/>
        <v>#NAME?</v>
      </c>
      <c r="I18" s="16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2022-07-17T07:41:53Z</dcterms:created>
  <dcterms:modified xsi:type="dcterms:W3CDTF">2022-07-17T07:43:09Z</dcterms:modified>
</cp:coreProperties>
</file>