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B1A45AEA-9C69-40B5-8E9D-E04AC0365AA7}" xr6:coauthVersionLast="47" xr6:coauthVersionMax="47" xr10:uidLastSave="{00000000-0000-0000-0000-000000000000}"/>
  <bookViews>
    <workbookView xWindow="-110" yWindow="-110" windowWidth="19420" windowHeight="10300" xr2:uid="{7C9D59AA-C0F4-4AD4-A164-8C4303F8EFE8}"/>
  </bookViews>
  <sheets>
    <sheet name="Title" sheetId="3" r:id="rId1"/>
    <sheet name="EM Norm 1" sheetId="1" r:id="rId2"/>
    <sheet name="EM Norm 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2" l="1" a="1"/>
  <c r="E24" i="2" s="1"/>
  <c r="BG7" i="2"/>
  <c r="BE7" i="2"/>
  <c r="BE5" i="2"/>
  <c r="BE5" i="2" a="1"/>
  <c r="BF7" i="2" s="1"/>
  <c r="BE3" i="2" a="1"/>
  <c r="BE3" i="2" s="1"/>
  <c r="M24" i="1" a="1"/>
  <c r="M24" i="1" s="1"/>
  <c r="E24" i="1" a="1"/>
  <c r="E24" i="1" s="1"/>
  <c r="M22" i="1" a="1"/>
  <c r="M22" i="1" s="1"/>
  <c r="M20" i="1"/>
  <c r="M20" i="1" a="1"/>
  <c r="M17" i="1" a="1"/>
  <c r="M17" i="1" s="1"/>
  <c r="M14" i="1" a="1"/>
  <c r="M14" i="1" s="1"/>
  <c r="M11" i="1" a="1"/>
  <c r="M11" i="1" s="1"/>
  <c r="M9" i="1" a="1"/>
  <c r="M9" i="1" s="1"/>
  <c r="M6" i="1" a="1"/>
  <c r="M6" i="1" s="1"/>
  <c r="M3" i="1" a="1"/>
  <c r="M3" i="1" s="1"/>
  <c r="C22" i="2"/>
  <c r="V21" i="2"/>
  <c r="Z21" i="2" s="1"/>
  <c r="AD21" i="2" s="1"/>
  <c r="AH21" i="2" s="1"/>
  <c r="AL21" i="2" s="1"/>
  <c r="AP21" i="2" s="1"/>
  <c r="AT21" i="2" s="1"/>
  <c r="AX21" i="2" s="1"/>
  <c r="BB21" i="2" s="1"/>
  <c r="J21" i="2"/>
  <c r="N21" i="2" s="1"/>
  <c r="R21" i="2" s="1"/>
  <c r="I21" i="2"/>
  <c r="M21" i="2" s="1"/>
  <c r="Q21" i="2" s="1"/>
  <c r="U21" i="2" s="1"/>
  <c r="Y21" i="2" s="1"/>
  <c r="AC21" i="2" s="1"/>
  <c r="AG21" i="2" s="1"/>
  <c r="AK21" i="2" s="1"/>
  <c r="AO21" i="2" s="1"/>
  <c r="AS21" i="2" s="1"/>
  <c r="AW21" i="2" s="1"/>
  <c r="BA21" i="2" s="1"/>
  <c r="G21" i="2"/>
  <c r="F21" i="2"/>
  <c r="E21" i="2"/>
  <c r="Q20" i="2"/>
  <c r="U20" i="2" s="1"/>
  <c r="Y20" i="2" s="1"/>
  <c r="AC20" i="2" s="1"/>
  <c r="AG20" i="2" s="1"/>
  <c r="AK20" i="2" s="1"/>
  <c r="AO20" i="2" s="1"/>
  <c r="AS20" i="2" s="1"/>
  <c r="AW20" i="2" s="1"/>
  <c r="BA20" i="2" s="1"/>
  <c r="N20" i="2"/>
  <c r="R20" i="2" s="1"/>
  <c r="V20" i="2" s="1"/>
  <c r="Z20" i="2" s="1"/>
  <c r="AD20" i="2" s="1"/>
  <c r="AH20" i="2" s="1"/>
  <c r="AL20" i="2" s="1"/>
  <c r="AP20" i="2" s="1"/>
  <c r="AT20" i="2" s="1"/>
  <c r="AX20" i="2" s="1"/>
  <c r="BB20" i="2" s="1"/>
  <c r="M20" i="2"/>
  <c r="J20" i="2"/>
  <c r="F20" i="2"/>
  <c r="E20" i="2"/>
  <c r="I20" i="2" s="1"/>
  <c r="M19" i="2"/>
  <c r="Q19" i="2" s="1"/>
  <c r="U19" i="2" s="1"/>
  <c r="Y19" i="2" s="1"/>
  <c r="AC19" i="2" s="1"/>
  <c r="AG19" i="2" s="1"/>
  <c r="AK19" i="2" s="1"/>
  <c r="AO19" i="2" s="1"/>
  <c r="AS19" i="2" s="1"/>
  <c r="AW19" i="2" s="1"/>
  <c r="BA19" i="2" s="1"/>
  <c r="I19" i="2"/>
  <c r="G19" i="2"/>
  <c r="G20" i="2" s="1"/>
  <c r="F19" i="2"/>
  <c r="J19" i="2" s="1"/>
  <c r="N19" i="2" s="1"/>
  <c r="R19" i="2" s="1"/>
  <c r="V19" i="2" s="1"/>
  <c r="Z19" i="2" s="1"/>
  <c r="AD19" i="2" s="1"/>
  <c r="AH19" i="2" s="1"/>
  <c r="AL19" i="2" s="1"/>
  <c r="AP19" i="2" s="1"/>
  <c r="AT19" i="2" s="1"/>
  <c r="AX19" i="2" s="1"/>
  <c r="BB19" i="2" s="1"/>
  <c r="E19" i="2"/>
  <c r="O18" i="2"/>
  <c r="S18" i="2" s="1"/>
  <c r="W18" i="2" s="1"/>
  <c r="AA18" i="2" s="1"/>
  <c r="AE18" i="2" s="1"/>
  <c r="AI18" i="2" s="1"/>
  <c r="AM18" i="2" s="1"/>
  <c r="AQ18" i="2" s="1"/>
  <c r="AU18" i="2" s="1"/>
  <c r="AY18" i="2" s="1"/>
  <c r="BC18" i="2" s="1"/>
  <c r="M18" i="2"/>
  <c r="Q18" i="2" s="1"/>
  <c r="U18" i="2" s="1"/>
  <c r="Y18" i="2" s="1"/>
  <c r="AC18" i="2" s="1"/>
  <c r="AG18" i="2" s="1"/>
  <c r="AK18" i="2" s="1"/>
  <c r="AO18" i="2" s="1"/>
  <c r="AS18" i="2" s="1"/>
  <c r="AW18" i="2" s="1"/>
  <c r="BA18" i="2" s="1"/>
  <c r="J18" i="2"/>
  <c r="N18" i="2" s="1"/>
  <c r="R18" i="2" s="1"/>
  <c r="V18" i="2" s="1"/>
  <c r="Z18" i="2" s="1"/>
  <c r="AD18" i="2" s="1"/>
  <c r="AH18" i="2" s="1"/>
  <c r="AL18" i="2" s="1"/>
  <c r="AP18" i="2" s="1"/>
  <c r="AT18" i="2" s="1"/>
  <c r="AX18" i="2" s="1"/>
  <c r="BB18" i="2" s="1"/>
  <c r="G18" i="2"/>
  <c r="K18" i="2" s="1"/>
  <c r="F18" i="2"/>
  <c r="E18" i="2"/>
  <c r="I18" i="2" s="1"/>
  <c r="K17" i="2"/>
  <c r="O17" i="2" s="1"/>
  <c r="S17" i="2" s="1"/>
  <c r="W17" i="2" s="1"/>
  <c r="AA17" i="2" s="1"/>
  <c r="AE17" i="2" s="1"/>
  <c r="AI17" i="2" s="1"/>
  <c r="AM17" i="2" s="1"/>
  <c r="AQ17" i="2" s="1"/>
  <c r="AU17" i="2" s="1"/>
  <c r="AY17" i="2" s="1"/>
  <c r="BC17" i="2" s="1"/>
  <c r="G17" i="2"/>
  <c r="F17" i="2"/>
  <c r="J17" i="2" s="1"/>
  <c r="N17" i="2" s="1"/>
  <c r="R17" i="2" s="1"/>
  <c r="V17" i="2" s="1"/>
  <c r="Z17" i="2" s="1"/>
  <c r="AD17" i="2" s="1"/>
  <c r="AH17" i="2" s="1"/>
  <c r="AL17" i="2" s="1"/>
  <c r="AP17" i="2" s="1"/>
  <c r="AT17" i="2" s="1"/>
  <c r="AX17" i="2" s="1"/>
  <c r="BB17" i="2" s="1"/>
  <c r="E17" i="2"/>
  <c r="I17" i="2" s="1"/>
  <c r="M17" i="2" s="1"/>
  <c r="Q17" i="2" s="1"/>
  <c r="U17" i="2" s="1"/>
  <c r="Y17" i="2" s="1"/>
  <c r="AC17" i="2" s="1"/>
  <c r="AG17" i="2" s="1"/>
  <c r="AK17" i="2" s="1"/>
  <c r="AO17" i="2" s="1"/>
  <c r="AS17" i="2" s="1"/>
  <c r="AW17" i="2" s="1"/>
  <c r="BA17" i="2" s="1"/>
  <c r="J16" i="2"/>
  <c r="N16" i="2" s="1"/>
  <c r="R16" i="2" s="1"/>
  <c r="V16" i="2" s="1"/>
  <c r="Z16" i="2" s="1"/>
  <c r="AD16" i="2" s="1"/>
  <c r="AH16" i="2" s="1"/>
  <c r="AL16" i="2" s="1"/>
  <c r="AP16" i="2" s="1"/>
  <c r="AT16" i="2" s="1"/>
  <c r="AX16" i="2" s="1"/>
  <c r="BB16" i="2" s="1"/>
  <c r="G16" i="2"/>
  <c r="K16" i="2" s="1"/>
  <c r="O16" i="2" s="1"/>
  <c r="S16" i="2" s="1"/>
  <c r="W16" i="2" s="1"/>
  <c r="AA16" i="2" s="1"/>
  <c r="AE16" i="2" s="1"/>
  <c r="AI16" i="2" s="1"/>
  <c r="AM16" i="2" s="1"/>
  <c r="AQ16" i="2" s="1"/>
  <c r="AU16" i="2" s="1"/>
  <c r="AY16" i="2" s="1"/>
  <c r="BC16" i="2" s="1"/>
  <c r="F16" i="2"/>
  <c r="E16" i="2"/>
  <c r="I16" i="2" s="1"/>
  <c r="M16" i="2" s="1"/>
  <c r="Q16" i="2" s="1"/>
  <c r="U16" i="2" s="1"/>
  <c r="Y16" i="2" s="1"/>
  <c r="AC16" i="2" s="1"/>
  <c r="AG16" i="2" s="1"/>
  <c r="AK16" i="2" s="1"/>
  <c r="AO16" i="2" s="1"/>
  <c r="AS16" i="2" s="1"/>
  <c r="AW16" i="2" s="1"/>
  <c r="BA16" i="2" s="1"/>
  <c r="S15" i="2"/>
  <c r="W15" i="2" s="1"/>
  <c r="AA15" i="2" s="1"/>
  <c r="AE15" i="2" s="1"/>
  <c r="AI15" i="2" s="1"/>
  <c r="AM15" i="2" s="1"/>
  <c r="AQ15" i="2" s="1"/>
  <c r="AU15" i="2" s="1"/>
  <c r="AY15" i="2" s="1"/>
  <c r="BC15" i="2" s="1"/>
  <c r="M15" i="2"/>
  <c r="Q15" i="2" s="1"/>
  <c r="U15" i="2" s="1"/>
  <c r="Y15" i="2" s="1"/>
  <c r="AC15" i="2" s="1"/>
  <c r="AG15" i="2" s="1"/>
  <c r="AK15" i="2" s="1"/>
  <c r="AO15" i="2" s="1"/>
  <c r="AS15" i="2" s="1"/>
  <c r="AW15" i="2" s="1"/>
  <c r="BA15" i="2" s="1"/>
  <c r="K15" i="2"/>
  <c r="O15" i="2" s="1"/>
  <c r="I15" i="2"/>
  <c r="G15" i="2"/>
  <c r="F15" i="2"/>
  <c r="J15" i="2" s="1"/>
  <c r="N15" i="2" s="1"/>
  <c r="R15" i="2" s="1"/>
  <c r="V15" i="2" s="1"/>
  <c r="Z15" i="2" s="1"/>
  <c r="AD15" i="2" s="1"/>
  <c r="AH15" i="2" s="1"/>
  <c r="AL15" i="2" s="1"/>
  <c r="AP15" i="2" s="1"/>
  <c r="AT15" i="2" s="1"/>
  <c r="AX15" i="2" s="1"/>
  <c r="BB15" i="2" s="1"/>
  <c r="E15" i="2"/>
  <c r="R14" i="2"/>
  <c r="V14" i="2" s="1"/>
  <c r="Z14" i="2" s="1"/>
  <c r="AD14" i="2" s="1"/>
  <c r="AH14" i="2" s="1"/>
  <c r="AL14" i="2" s="1"/>
  <c r="AP14" i="2" s="1"/>
  <c r="AT14" i="2" s="1"/>
  <c r="AX14" i="2" s="1"/>
  <c r="BB14" i="2" s="1"/>
  <c r="K14" i="2"/>
  <c r="O14" i="2" s="1"/>
  <c r="S14" i="2" s="1"/>
  <c r="W14" i="2" s="1"/>
  <c r="AA14" i="2" s="1"/>
  <c r="AE14" i="2" s="1"/>
  <c r="AI14" i="2" s="1"/>
  <c r="AM14" i="2" s="1"/>
  <c r="AQ14" i="2" s="1"/>
  <c r="AU14" i="2" s="1"/>
  <c r="AY14" i="2" s="1"/>
  <c r="BC14" i="2" s="1"/>
  <c r="J14" i="2"/>
  <c r="N14" i="2" s="1"/>
  <c r="G14" i="2"/>
  <c r="F14" i="2"/>
  <c r="E14" i="2"/>
  <c r="I14" i="2" s="1"/>
  <c r="M14" i="2" s="1"/>
  <c r="Q14" i="2" s="1"/>
  <c r="U14" i="2" s="1"/>
  <c r="Y14" i="2" s="1"/>
  <c r="AC14" i="2" s="1"/>
  <c r="AG14" i="2" s="1"/>
  <c r="AK14" i="2" s="1"/>
  <c r="AO14" i="2" s="1"/>
  <c r="AS14" i="2" s="1"/>
  <c r="AW14" i="2" s="1"/>
  <c r="BA14" i="2" s="1"/>
  <c r="J13" i="2"/>
  <c r="N13" i="2" s="1"/>
  <c r="R13" i="2" s="1"/>
  <c r="V13" i="2" s="1"/>
  <c r="Z13" i="2" s="1"/>
  <c r="AD13" i="2" s="1"/>
  <c r="AH13" i="2" s="1"/>
  <c r="AL13" i="2" s="1"/>
  <c r="AP13" i="2" s="1"/>
  <c r="AT13" i="2" s="1"/>
  <c r="AX13" i="2" s="1"/>
  <c r="BB13" i="2" s="1"/>
  <c r="I13" i="2"/>
  <c r="M13" i="2" s="1"/>
  <c r="Q13" i="2" s="1"/>
  <c r="U13" i="2" s="1"/>
  <c r="Y13" i="2" s="1"/>
  <c r="AC13" i="2" s="1"/>
  <c r="AG13" i="2" s="1"/>
  <c r="AK13" i="2" s="1"/>
  <c r="AO13" i="2" s="1"/>
  <c r="AS13" i="2" s="1"/>
  <c r="AW13" i="2" s="1"/>
  <c r="BA13" i="2" s="1"/>
  <c r="G13" i="2"/>
  <c r="K13" i="2" s="1"/>
  <c r="O13" i="2" s="1"/>
  <c r="S13" i="2" s="1"/>
  <c r="W13" i="2" s="1"/>
  <c r="AA13" i="2" s="1"/>
  <c r="AE13" i="2" s="1"/>
  <c r="AI13" i="2" s="1"/>
  <c r="AM13" i="2" s="1"/>
  <c r="AQ13" i="2" s="1"/>
  <c r="AU13" i="2" s="1"/>
  <c r="AY13" i="2" s="1"/>
  <c r="BC13" i="2" s="1"/>
  <c r="F13" i="2"/>
  <c r="E13" i="2"/>
  <c r="G12" i="2"/>
  <c r="K12" i="2" s="1"/>
  <c r="O12" i="2" s="1"/>
  <c r="S12" i="2" s="1"/>
  <c r="W12" i="2" s="1"/>
  <c r="AA12" i="2" s="1"/>
  <c r="AE12" i="2" s="1"/>
  <c r="AI12" i="2" s="1"/>
  <c r="AM12" i="2" s="1"/>
  <c r="AQ12" i="2" s="1"/>
  <c r="AU12" i="2" s="1"/>
  <c r="AY12" i="2" s="1"/>
  <c r="BC12" i="2" s="1"/>
  <c r="F12" i="2"/>
  <c r="J12" i="2" s="1"/>
  <c r="N12" i="2" s="1"/>
  <c r="R12" i="2" s="1"/>
  <c r="V12" i="2" s="1"/>
  <c r="Z12" i="2" s="1"/>
  <c r="AD12" i="2" s="1"/>
  <c r="AH12" i="2" s="1"/>
  <c r="AL12" i="2" s="1"/>
  <c r="AP12" i="2" s="1"/>
  <c r="AT12" i="2" s="1"/>
  <c r="AX12" i="2" s="1"/>
  <c r="BB12" i="2" s="1"/>
  <c r="E12" i="2"/>
  <c r="I12" i="2" s="1"/>
  <c r="M12" i="2" s="1"/>
  <c r="Q12" i="2" s="1"/>
  <c r="U12" i="2" s="1"/>
  <c r="Y12" i="2" s="1"/>
  <c r="AC12" i="2" s="1"/>
  <c r="AG12" i="2" s="1"/>
  <c r="AK12" i="2" s="1"/>
  <c r="AO12" i="2" s="1"/>
  <c r="AS12" i="2" s="1"/>
  <c r="AW12" i="2" s="1"/>
  <c r="BA12" i="2" s="1"/>
  <c r="Q11" i="2"/>
  <c r="U11" i="2" s="1"/>
  <c r="Y11" i="2" s="1"/>
  <c r="AC11" i="2" s="1"/>
  <c r="AG11" i="2" s="1"/>
  <c r="AK11" i="2" s="1"/>
  <c r="AO11" i="2" s="1"/>
  <c r="AS11" i="2" s="1"/>
  <c r="AW11" i="2" s="1"/>
  <c r="BA11" i="2" s="1"/>
  <c r="I11" i="2"/>
  <c r="M11" i="2" s="1"/>
  <c r="G11" i="2"/>
  <c r="K11" i="2" s="1"/>
  <c r="O11" i="2" s="1"/>
  <c r="S11" i="2" s="1"/>
  <c r="W11" i="2" s="1"/>
  <c r="AA11" i="2" s="1"/>
  <c r="AE11" i="2" s="1"/>
  <c r="AI11" i="2" s="1"/>
  <c r="AM11" i="2" s="1"/>
  <c r="AQ11" i="2" s="1"/>
  <c r="AU11" i="2" s="1"/>
  <c r="AY11" i="2" s="1"/>
  <c r="BC11" i="2" s="1"/>
  <c r="F11" i="2"/>
  <c r="J11" i="2" s="1"/>
  <c r="N11" i="2" s="1"/>
  <c r="R11" i="2" s="1"/>
  <c r="V11" i="2" s="1"/>
  <c r="Z11" i="2" s="1"/>
  <c r="AD11" i="2" s="1"/>
  <c r="AH11" i="2" s="1"/>
  <c r="AL11" i="2" s="1"/>
  <c r="AP11" i="2" s="1"/>
  <c r="AT11" i="2" s="1"/>
  <c r="AX11" i="2" s="1"/>
  <c r="BB11" i="2" s="1"/>
  <c r="E11" i="2"/>
  <c r="O10" i="2"/>
  <c r="S10" i="2" s="1"/>
  <c r="W10" i="2" s="1"/>
  <c r="AA10" i="2" s="1"/>
  <c r="AE10" i="2" s="1"/>
  <c r="AI10" i="2" s="1"/>
  <c r="AM10" i="2" s="1"/>
  <c r="AQ10" i="2" s="1"/>
  <c r="AU10" i="2" s="1"/>
  <c r="AY10" i="2" s="1"/>
  <c r="BC10" i="2" s="1"/>
  <c r="M10" i="2"/>
  <c r="Q10" i="2" s="1"/>
  <c r="U10" i="2" s="1"/>
  <c r="Y10" i="2" s="1"/>
  <c r="AC10" i="2" s="1"/>
  <c r="AG10" i="2" s="1"/>
  <c r="AK10" i="2" s="1"/>
  <c r="AO10" i="2" s="1"/>
  <c r="AS10" i="2" s="1"/>
  <c r="AW10" i="2" s="1"/>
  <c r="BA10" i="2" s="1"/>
  <c r="J10" i="2"/>
  <c r="N10" i="2" s="1"/>
  <c r="R10" i="2" s="1"/>
  <c r="V10" i="2" s="1"/>
  <c r="Z10" i="2" s="1"/>
  <c r="AD10" i="2" s="1"/>
  <c r="AH10" i="2" s="1"/>
  <c r="AL10" i="2" s="1"/>
  <c r="AP10" i="2" s="1"/>
  <c r="AT10" i="2" s="1"/>
  <c r="AX10" i="2" s="1"/>
  <c r="BB10" i="2" s="1"/>
  <c r="G10" i="2"/>
  <c r="K10" i="2" s="1"/>
  <c r="F10" i="2"/>
  <c r="E10" i="2"/>
  <c r="I10" i="2" s="1"/>
  <c r="K9" i="2"/>
  <c r="O9" i="2" s="1"/>
  <c r="S9" i="2" s="1"/>
  <c r="W9" i="2" s="1"/>
  <c r="AA9" i="2" s="1"/>
  <c r="AE9" i="2" s="1"/>
  <c r="AI9" i="2" s="1"/>
  <c r="AM9" i="2" s="1"/>
  <c r="AQ9" i="2" s="1"/>
  <c r="AU9" i="2" s="1"/>
  <c r="AY9" i="2" s="1"/>
  <c r="BC9" i="2" s="1"/>
  <c r="G9" i="2"/>
  <c r="F9" i="2"/>
  <c r="J9" i="2" s="1"/>
  <c r="N9" i="2" s="1"/>
  <c r="R9" i="2" s="1"/>
  <c r="V9" i="2" s="1"/>
  <c r="Z9" i="2" s="1"/>
  <c r="AD9" i="2" s="1"/>
  <c r="AH9" i="2" s="1"/>
  <c r="AL9" i="2" s="1"/>
  <c r="AP9" i="2" s="1"/>
  <c r="AT9" i="2" s="1"/>
  <c r="AX9" i="2" s="1"/>
  <c r="BB9" i="2" s="1"/>
  <c r="E9" i="2"/>
  <c r="I9" i="2" s="1"/>
  <c r="M9" i="2" s="1"/>
  <c r="Q9" i="2" s="1"/>
  <c r="U9" i="2" s="1"/>
  <c r="Y9" i="2" s="1"/>
  <c r="AC9" i="2" s="1"/>
  <c r="AG9" i="2" s="1"/>
  <c r="AK9" i="2" s="1"/>
  <c r="AO9" i="2" s="1"/>
  <c r="AS9" i="2" s="1"/>
  <c r="AW9" i="2" s="1"/>
  <c r="BA9" i="2" s="1"/>
  <c r="J8" i="2"/>
  <c r="N8" i="2" s="1"/>
  <c r="R8" i="2" s="1"/>
  <c r="V8" i="2" s="1"/>
  <c r="Z8" i="2" s="1"/>
  <c r="AD8" i="2" s="1"/>
  <c r="AH8" i="2" s="1"/>
  <c r="AL8" i="2" s="1"/>
  <c r="AP8" i="2" s="1"/>
  <c r="AT8" i="2" s="1"/>
  <c r="AX8" i="2" s="1"/>
  <c r="BB8" i="2" s="1"/>
  <c r="G8" i="2"/>
  <c r="K8" i="2" s="1"/>
  <c r="O8" i="2" s="1"/>
  <c r="S8" i="2" s="1"/>
  <c r="W8" i="2" s="1"/>
  <c r="AA8" i="2" s="1"/>
  <c r="AE8" i="2" s="1"/>
  <c r="AI8" i="2" s="1"/>
  <c r="AM8" i="2" s="1"/>
  <c r="AQ8" i="2" s="1"/>
  <c r="AU8" i="2" s="1"/>
  <c r="AY8" i="2" s="1"/>
  <c r="BC8" i="2" s="1"/>
  <c r="F8" i="2"/>
  <c r="E8" i="2"/>
  <c r="I8" i="2" s="1"/>
  <c r="M8" i="2" s="1"/>
  <c r="Q8" i="2" s="1"/>
  <c r="U8" i="2" s="1"/>
  <c r="Y8" i="2" s="1"/>
  <c r="AC8" i="2" s="1"/>
  <c r="AG8" i="2" s="1"/>
  <c r="AK8" i="2" s="1"/>
  <c r="AO8" i="2" s="1"/>
  <c r="AS8" i="2" s="1"/>
  <c r="AW8" i="2" s="1"/>
  <c r="BA8" i="2" s="1"/>
  <c r="S7" i="2"/>
  <c r="W7" i="2" s="1"/>
  <c r="AA7" i="2" s="1"/>
  <c r="AE7" i="2" s="1"/>
  <c r="AI7" i="2" s="1"/>
  <c r="AM7" i="2" s="1"/>
  <c r="AQ7" i="2" s="1"/>
  <c r="AU7" i="2" s="1"/>
  <c r="AY7" i="2" s="1"/>
  <c r="BC7" i="2" s="1"/>
  <c r="M7" i="2"/>
  <c r="Q7" i="2" s="1"/>
  <c r="U7" i="2" s="1"/>
  <c r="Y7" i="2" s="1"/>
  <c r="AC7" i="2" s="1"/>
  <c r="AG7" i="2" s="1"/>
  <c r="AK7" i="2" s="1"/>
  <c r="AO7" i="2" s="1"/>
  <c r="AS7" i="2" s="1"/>
  <c r="AW7" i="2" s="1"/>
  <c r="BA7" i="2" s="1"/>
  <c r="K7" i="2"/>
  <c r="O7" i="2" s="1"/>
  <c r="I7" i="2"/>
  <c r="G7" i="2"/>
  <c r="F7" i="2"/>
  <c r="J7" i="2" s="1"/>
  <c r="N7" i="2" s="1"/>
  <c r="R7" i="2" s="1"/>
  <c r="V7" i="2" s="1"/>
  <c r="Z7" i="2" s="1"/>
  <c r="AD7" i="2" s="1"/>
  <c r="AH7" i="2" s="1"/>
  <c r="AL7" i="2" s="1"/>
  <c r="AP7" i="2" s="1"/>
  <c r="AT7" i="2" s="1"/>
  <c r="AX7" i="2" s="1"/>
  <c r="BB7" i="2" s="1"/>
  <c r="E7" i="2"/>
  <c r="R6" i="2"/>
  <c r="V6" i="2" s="1"/>
  <c r="Z6" i="2" s="1"/>
  <c r="AD6" i="2" s="1"/>
  <c r="AH6" i="2" s="1"/>
  <c r="AL6" i="2" s="1"/>
  <c r="AP6" i="2" s="1"/>
  <c r="AT6" i="2" s="1"/>
  <c r="AX6" i="2" s="1"/>
  <c r="BB6" i="2" s="1"/>
  <c r="K6" i="2"/>
  <c r="O6" i="2" s="1"/>
  <c r="S6" i="2" s="1"/>
  <c r="W6" i="2" s="1"/>
  <c r="AA6" i="2" s="1"/>
  <c r="AE6" i="2" s="1"/>
  <c r="AI6" i="2" s="1"/>
  <c r="AM6" i="2" s="1"/>
  <c r="AQ6" i="2" s="1"/>
  <c r="AU6" i="2" s="1"/>
  <c r="AY6" i="2" s="1"/>
  <c r="BC6" i="2" s="1"/>
  <c r="J6" i="2"/>
  <c r="N6" i="2" s="1"/>
  <c r="G6" i="2"/>
  <c r="F6" i="2"/>
  <c r="E6" i="2"/>
  <c r="I6" i="2" s="1"/>
  <c r="M6" i="2" s="1"/>
  <c r="Q6" i="2" s="1"/>
  <c r="U6" i="2" s="1"/>
  <c r="Y6" i="2" s="1"/>
  <c r="AC6" i="2" s="1"/>
  <c r="AG6" i="2" s="1"/>
  <c r="AK6" i="2" s="1"/>
  <c r="AO6" i="2" s="1"/>
  <c r="AS6" i="2" s="1"/>
  <c r="AW6" i="2" s="1"/>
  <c r="BA6" i="2" s="1"/>
  <c r="W5" i="2"/>
  <c r="AA5" i="2" s="1"/>
  <c r="AE5" i="2" s="1"/>
  <c r="AI5" i="2" s="1"/>
  <c r="AM5" i="2" s="1"/>
  <c r="AQ5" i="2" s="1"/>
  <c r="AU5" i="2" s="1"/>
  <c r="AY5" i="2" s="1"/>
  <c r="BC5" i="2" s="1"/>
  <c r="V5" i="2"/>
  <c r="Z5" i="2" s="1"/>
  <c r="AD5" i="2" s="1"/>
  <c r="AH5" i="2" s="1"/>
  <c r="AL5" i="2" s="1"/>
  <c r="AP5" i="2" s="1"/>
  <c r="AT5" i="2" s="1"/>
  <c r="AX5" i="2" s="1"/>
  <c r="BB5" i="2" s="1"/>
  <c r="S5" i="2"/>
  <c r="N5" i="2"/>
  <c r="R5" i="2" s="1"/>
  <c r="K5" i="2"/>
  <c r="O5" i="2" s="1"/>
  <c r="J5" i="2"/>
  <c r="I5" i="2"/>
  <c r="M5" i="2" s="1"/>
  <c r="Q5" i="2" s="1"/>
  <c r="U5" i="2" s="1"/>
  <c r="Y5" i="2" s="1"/>
  <c r="AC5" i="2" s="1"/>
  <c r="AG5" i="2" s="1"/>
  <c r="AK5" i="2" s="1"/>
  <c r="AO5" i="2" s="1"/>
  <c r="AS5" i="2" s="1"/>
  <c r="AW5" i="2" s="1"/>
  <c r="BA5" i="2" s="1"/>
  <c r="G5" i="2"/>
  <c r="F5" i="2"/>
  <c r="F22" i="2" s="1"/>
  <c r="E5" i="2"/>
  <c r="J4" i="2"/>
  <c r="N4" i="2" s="1"/>
  <c r="R4" i="2" s="1"/>
  <c r="V4" i="2" s="1"/>
  <c r="Z4" i="2" s="1"/>
  <c r="AD4" i="2" s="1"/>
  <c r="AH4" i="2" s="1"/>
  <c r="AL4" i="2" s="1"/>
  <c r="AP4" i="2" s="1"/>
  <c r="AT4" i="2" s="1"/>
  <c r="AX4" i="2" s="1"/>
  <c r="BB4" i="2" s="1"/>
  <c r="G4" i="2"/>
  <c r="K4" i="2" s="1"/>
  <c r="O4" i="2" s="1"/>
  <c r="S4" i="2" s="1"/>
  <c r="W4" i="2" s="1"/>
  <c r="AA4" i="2" s="1"/>
  <c r="AE4" i="2" s="1"/>
  <c r="AI4" i="2" s="1"/>
  <c r="AM4" i="2" s="1"/>
  <c r="AQ4" i="2" s="1"/>
  <c r="AU4" i="2" s="1"/>
  <c r="AY4" i="2" s="1"/>
  <c r="BC4" i="2" s="1"/>
  <c r="F4" i="2"/>
  <c r="E4" i="2"/>
  <c r="I4" i="2" s="1"/>
  <c r="N2" i="2"/>
  <c r="R2" i="2" s="1"/>
  <c r="V2" i="2" s="1"/>
  <c r="Z2" i="2" s="1"/>
  <c r="AD2" i="2" s="1"/>
  <c r="AH2" i="2" s="1"/>
  <c r="AL2" i="2" s="1"/>
  <c r="AP2" i="2" s="1"/>
  <c r="AT2" i="2" s="1"/>
  <c r="AX2" i="2" s="1"/>
  <c r="BB2" i="2" s="1"/>
  <c r="F22" i="1"/>
  <c r="J6" i="1" s="1" a="1"/>
  <c r="J6" i="1" s="1"/>
  <c r="E22" i="1"/>
  <c r="C22" i="1"/>
  <c r="G20" i="1" s="1"/>
  <c r="J24" i="1" s="1" a="1"/>
  <c r="J24" i="1" s="1"/>
  <c r="G21" i="1"/>
  <c r="G19" i="1"/>
  <c r="G22" i="1" s="1"/>
  <c r="J3" i="1"/>
  <c r="J3" i="1" a="1"/>
  <c r="BF5" i="2" l="1"/>
  <c r="BG5" i="2"/>
  <c r="BE6" i="2"/>
  <c r="BF6" i="2"/>
  <c r="BG6" i="2"/>
  <c r="J9" i="1" a="1"/>
  <c r="J11" i="1" a="1"/>
  <c r="J11" i="1" s="1"/>
  <c r="J14" i="1" s="1" a="1"/>
  <c r="J17" i="1" a="1"/>
  <c r="M4" i="2"/>
  <c r="K19" i="2" a="1"/>
  <c r="E22" i="2"/>
  <c r="G22" i="2"/>
  <c r="Q4" i="2" l="1"/>
  <c r="J18" i="1"/>
  <c r="J17" i="1"/>
  <c r="J14" i="1"/>
  <c r="K15" i="1"/>
  <c r="K14" i="1"/>
  <c r="J15" i="1"/>
  <c r="K9" i="1"/>
  <c r="J9" i="1"/>
  <c r="K19" i="2"/>
  <c r="O19" i="2" s="1" a="1"/>
  <c r="K20" i="2"/>
  <c r="K21" i="2"/>
  <c r="O21" i="2" l="1"/>
  <c r="O19" i="2"/>
  <c r="S19" i="2" s="1" a="1"/>
  <c r="O20" i="2"/>
  <c r="J20" i="1" a="1"/>
  <c r="U4" i="2"/>
  <c r="Y4" i="2" l="1"/>
  <c r="S21" i="2"/>
  <c r="S19" i="2"/>
  <c r="W19" i="2" s="1" a="1"/>
  <c r="S20" i="2"/>
  <c r="K20" i="1"/>
  <c r="J20" i="1"/>
  <c r="J22" i="1" s="1" a="1"/>
  <c r="J22" i="1" s="1"/>
  <c r="W21" i="2" l="1"/>
  <c r="W20" i="2"/>
  <c r="W19" i="2"/>
  <c r="AA19" i="2" s="1" a="1"/>
  <c r="AC4" i="2"/>
  <c r="AG4" i="2" l="1"/>
  <c r="AA19" i="2"/>
  <c r="AE19" i="2" s="1" a="1"/>
  <c r="AA21" i="2"/>
  <c r="AA20" i="2"/>
  <c r="AE21" i="2" l="1"/>
  <c r="AE19" i="2"/>
  <c r="AI19" i="2" s="1" a="1"/>
  <c r="AE20" i="2"/>
  <c r="AK4" i="2"/>
  <c r="AO4" i="2" l="1"/>
  <c r="AI21" i="2"/>
  <c r="AI20" i="2"/>
  <c r="AI19" i="2"/>
  <c r="AM19" i="2" s="1" a="1"/>
  <c r="AM20" i="2" l="1"/>
  <c r="AM19" i="2"/>
  <c r="AQ19" i="2" s="1" a="1"/>
  <c r="AM21" i="2"/>
  <c r="AS4" i="2"/>
  <c r="AW4" i="2" l="1"/>
  <c r="AQ19" i="2"/>
  <c r="AU19" i="2" s="1" a="1"/>
  <c r="AQ21" i="2"/>
  <c r="AQ20" i="2"/>
  <c r="AU21" i="2" l="1"/>
  <c r="AU20" i="2"/>
  <c r="AU19" i="2"/>
  <c r="AY19" i="2" s="1" a="1"/>
  <c r="BA4" i="2"/>
  <c r="AY21" i="2" l="1"/>
  <c r="AY20" i="2"/>
  <c r="AY19" i="2"/>
  <c r="BC19" i="2" s="1" a="1"/>
  <c r="BC21" i="2" l="1"/>
  <c r="BC20" i="2"/>
  <c r="BC19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<sst xmlns="http://schemas.openxmlformats.org/spreadsheetml/2006/main" count="78" uniqueCount="17">
  <si>
    <t>EM Algorithm with Multivariate Normal Data</t>
  </si>
  <si>
    <t>X1</t>
  </si>
  <si>
    <t>X2</t>
  </si>
  <si>
    <t>X3</t>
  </si>
  <si>
    <t>X0</t>
  </si>
  <si>
    <t>μX</t>
  </si>
  <si>
    <t>Sxy</t>
  </si>
  <si>
    <t>SXX</t>
  </si>
  <si>
    <t>SXX'</t>
  </si>
  <si>
    <r>
      <t xml:space="preserve">X0 - </t>
    </r>
    <r>
      <rPr>
        <sz val="11"/>
        <color theme="1"/>
        <rFont val="Calibri"/>
        <family val="2"/>
      </rPr>
      <t>μX</t>
    </r>
  </si>
  <si>
    <r>
      <t xml:space="preserve">SXy </t>
    </r>
    <r>
      <rPr>
        <sz val="11"/>
        <color theme="1"/>
        <rFont val="Calibri"/>
        <family val="2"/>
      </rPr>
      <t>× SXX'</t>
    </r>
  </si>
  <si>
    <t>est y</t>
  </si>
  <si>
    <t>iter</t>
  </si>
  <si>
    <t>Real Statistics Using Excel</t>
  </si>
  <si>
    <t>Updated</t>
  </si>
  <si>
    <t>Copyright © 2013 - 2022 Charles Zaiontz</t>
  </si>
  <si>
    <t>EM multivariate normal with missing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</si>
</sst>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right"/>
    </xf>
    <xf numFmtId="0" fontId="0" fillId="0" borderId="0" xfId="0" applyAlignment="1">
      <alignment horizontal="left"/>
    </xf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607AA-1841-429C-A571-02E3E2501EC2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13</v>
      </c>
    </row>
    <row r="2" spans="1:2" x14ac:dyDescent="0.35">
      <c r="A2" t="s">
        <v>16</v>
      </c>
    </row>
    <row r="4" spans="1:2" x14ac:dyDescent="0.35">
      <c r="A4" t="s">
        <v>14</v>
      </c>
      <c r="B4" s="21">
        <v>44924</v>
      </c>
    </row>
    <row r="6" spans="1:2" x14ac:dyDescent="0.35">
      <c r="A6" s="22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7D4CC-6049-41AE-8F18-FB205CFE9BC5}">
  <sheetPr codeName="Sheet35"/>
  <dimension ref="A1:M26"/>
  <sheetViews>
    <sheetView workbookViewId="0"/>
  </sheetViews>
  <sheetFormatPr defaultRowHeight="14.5" x14ac:dyDescent="0.35"/>
  <cols>
    <col min="12" max="12" width="1.90625" customWidth="1"/>
    <col min="13" max="13" width="26.81640625" customWidth="1"/>
  </cols>
  <sheetData>
    <row r="1" spans="1:13" x14ac:dyDescent="0.35">
      <c r="A1" s="1" t="s">
        <v>0</v>
      </c>
    </row>
    <row r="3" spans="1:13" x14ac:dyDescent="0.35">
      <c r="A3" s="2" t="s">
        <v>1</v>
      </c>
      <c r="B3" s="2" t="s">
        <v>2</v>
      </c>
      <c r="C3" s="2" t="s">
        <v>3</v>
      </c>
      <c r="E3" s="2" t="s">
        <v>1</v>
      </c>
      <c r="F3" s="2" t="s">
        <v>2</v>
      </c>
      <c r="G3" s="2" t="s">
        <v>3</v>
      </c>
      <c r="I3" s="3" t="s">
        <v>4</v>
      </c>
      <c r="J3" s="4" cm="1">
        <f t="array" ref="J3:J4">TRANSPOSE(A19:B19)</f>
        <v>244.13210000000001</v>
      </c>
      <c r="M3" t="e" cm="1">
        <f t="array" aca="1" ref="M3" ca="1">FTEXT(J3)</f>
        <v>#NAME?</v>
      </c>
    </row>
    <row r="4" spans="1:13" x14ac:dyDescent="0.35">
      <c r="A4">
        <v>296.51600000000002</v>
      </c>
      <c r="B4">
        <v>231.37299999999999</v>
      </c>
      <c r="C4">
        <v>229.1721</v>
      </c>
      <c r="E4">
        <v>296.51600147343203</v>
      </c>
      <c r="F4">
        <v>231.37298609876717</v>
      </c>
      <c r="G4">
        <v>229.1721</v>
      </c>
      <c r="J4" s="5">
        <v>231.7638</v>
      </c>
    </row>
    <row r="5" spans="1:13" x14ac:dyDescent="0.35">
      <c r="A5">
        <v>308.77339999999998</v>
      </c>
      <c r="B5">
        <v>243.87809999999999</v>
      </c>
      <c r="C5">
        <v>199.55590000000001</v>
      </c>
      <c r="E5">
        <v>308.77341342403224</v>
      </c>
      <c r="F5">
        <v>243.87811359568917</v>
      </c>
      <c r="G5">
        <v>199.55594605760484</v>
      </c>
    </row>
    <row r="6" spans="1:13" x14ac:dyDescent="0.35">
      <c r="A6">
        <v>252.68129999999999</v>
      </c>
      <c r="B6">
        <v>243.02180000000001</v>
      </c>
      <c r="C6">
        <v>211.70310000000001</v>
      </c>
      <c r="E6">
        <v>252.68130741086281</v>
      </c>
      <c r="F6">
        <v>243.02183916396669</v>
      </c>
      <c r="G6">
        <v>211.70305361427583</v>
      </c>
      <c r="I6" s="6" t="s">
        <v>5</v>
      </c>
      <c r="J6" s="4" cm="1">
        <f t="array" ref="J6:J7">TRANSPOSE(E22:F22)</f>
        <v>264.34115381078544</v>
      </c>
      <c r="M6" t="e" cm="1">
        <f t="array" aca="1" ref="M6" ca="1">FTEXT(J6)</f>
        <v>#NAME?</v>
      </c>
    </row>
    <row r="7" spans="1:13" x14ac:dyDescent="0.35">
      <c r="A7">
        <v>346.06830000000002</v>
      </c>
      <c r="B7">
        <v>256.8141</v>
      </c>
      <c r="C7">
        <v>244.1671</v>
      </c>
      <c r="E7">
        <v>346.06830000000002</v>
      </c>
      <c r="F7">
        <v>256.8141</v>
      </c>
      <c r="G7">
        <v>244.16709129652239</v>
      </c>
      <c r="J7" s="5">
        <v>239.63485597622281</v>
      </c>
    </row>
    <row r="8" spans="1:13" x14ac:dyDescent="0.35">
      <c r="A8">
        <v>180.91380000000001</v>
      </c>
      <c r="B8">
        <v>218.7689</v>
      </c>
      <c r="C8">
        <v>168.88149999999999</v>
      </c>
      <c r="E8">
        <v>180.91376564148007</v>
      </c>
      <c r="F8">
        <v>218.76886457024426</v>
      </c>
      <c r="G8">
        <v>168.88150304324009</v>
      </c>
    </row>
    <row r="9" spans="1:13" x14ac:dyDescent="0.35">
      <c r="A9">
        <v>257.84059999999999</v>
      </c>
      <c r="B9">
        <v>227.27289999999999</v>
      </c>
      <c r="C9">
        <v>179.81649999999999</v>
      </c>
      <c r="E9">
        <v>257.84058193491012</v>
      </c>
      <c r="F9">
        <v>227.27287718137651</v>
      </c>
      <c r="G9">
        <v>179.8165255885462</v>
      </c>
      <c r="I9" t="s">
        <v>6</v>
      </c>
      <c r="J9" s="7">
        <f t="array" ref="J9:K9">E26:F26</f>
        <v>0</v>
      </c>
      <c r="K9" s="8">
        <v>0</v>
      </c>
      <c r="M9" t="e" cm="1">
        <f t="array" aca="1" ref="M9" ca="1">FTEXT(J9)</f>
        <v>#NAME?</v>
      </c>
    </row>
    <row r="10" spans="1:13" x14ac:dyDescent="0.35">
      <c r="A10">
        <v>198.0223</v>
      </c>
      <c r="B10">
        <v>178.0334</v>
      </c>
      <c r="C10">
        <v>139.86320000000001</v>
      </c>
      <c r="E10">
        <v>198.02231024586041</v>
      </c>
      <c r="F10">
        <v>178.0334</v>
      </c>
      <c r="G10">
        <v>139.86317206931923</v>
      </c>
    </row>
    <row r="11" spans="1:13" x14ac:dyDescent="0.35">
      <c r="A11">
        <v>344.62729999999999</v>
      </c>
      <c r="B11">
        <v>371.11770000000001</v>
      </c>
      <c r="C11">
        <v>314.26350000000002</v>
      </c>
      <c r="E11">
        <v>344.6272647162715</v>
      </c>
      <c r="F11">
        <v>371.11770000000001</v>
      </c>
      <c r="G11">
        <v>314.2635301493462</v>
      </c>
      <c r="I11" t="s">
        <v>7</v>
      </c>
      <c r="J11" s="9" t="e" cm="1">
        <f t="array" aca="1" ref="J11:K12" ca="1">E24:F25</f>
        <v>#NAME?</v>
      </c>
      <c r="K11" s="10">
        <f ca="1"/>
        <v>0</v>
      </c>
      <c r="M11" t="e" cm="1">
        <f t="array" aca="1" ref="M11" ca="1">FTEXT(J11)</f>
        <v>#NAME?</v>
      </c>
    </row>
    <row r="12" spans="1:13" x14ac:dyDescent="0.35">
      <c r="A12">
        <v>215.31909999999999</v>
      </c>
      <c r="B12">
        <v>210.73769999999999</v>
      </c>
      <c r="C12">
        <v>224.96010000000001</v>
      </c>
      <c r="E12">
        <v>215.31909999999999</v>
      </c>
      <c r="F12">
        <v>210.73769999999999</v>
      </c>
      <c r="G12">
        <v>224.96006615418091</v>
      </c>
      <c r="J12" s="11">
        <f ca="1"/>
        <v>0</v>
      </c>
      <c r="K12" s="12">
        <f ca="1"/>
        <v>0</v>
      </c>
    </row>
    <row r="13" spans="1:13" x14ac:dyDescent="0.35">
      <c r="A13">
        <v>136.87209999999999</v>
      </c>
      <c r="B13">
        <v>160.0351</v>
      </c>
      <c r="C13">
        <v>206.15770000000001</v>
      </c>
      <c r="E13">
        <v>136.87212374728909</v>
      </c>
      <c r="F13">
        <v>160.03512696196651</v>
      </c>
      <c r="G13">
        <v>206.15770000000001</v>
      </c>
    </row>
    <row r="14" spans="1:13" x14ac:dyDescent="0.35">
      <c r="A14">
        <v>246.03280000000001</v>
      </c>
      <c r="B14">
        <v>227.7749</v>
      </c>
      <c r="C14">
        <v>189.15940000000001</v>
      </c>
      <c r="E14">
        <v>246.03280000000001</v>
      </c>
      <c r="F14">
        <v>227.7749</v>
      </c>
      <c r="G14">
        <v>189.15940000000001</v>
      </c>
      <c r="I14" t="s">
        <v>8</v>
      </c>
      <c r="J14" s="9" t="e">
        <f t="array" aca="1" ref="J14:K15" ca="1">MINVERSE(J11:K12)</f>
        <v>#NAME?</v>
      </c>
      <c r="K14" s="10" t="e">
        <f ca="1"/>
        <v>#NAME?</v>
      </c>
      <c r="M14" t="e" cm="1">
        <f t="array" aca="1" ref="M14" ca="1">FTEXT(J14)</f>
        <v>#NAME?</v>
      </c>
    </row>
    <row r="15" spans="1:13" x14ac:dyDescent="0.35">
      <c r="A15">
        <v>304.15629999999999</v>
      </c>
      <c r="B15">
        <v>207.2278</v>
      </c>
      <c r="C15">
        <v>218.4751</v>
      </c>
      <c r="E15">
        <v>304.15629999999999</v>
      </c>
      <c r="F15">
        <v>207.2278</v>
      </c>
      <c r="G15">
        <v>218.4751</v>
      </c>
      <c r="J15" s="11" t="e">
        <f ca="1"/>
        <v>#NAME?</v>
      </c>
      <c r="K15" s="12" t="e">
        <f ca="1"/>
        <v>#NAME?</v>
      </c>
    </row>
    <row r="16" spans="1:13" x14ac:dyDescent="0.35">
      <c r="A16">
        <v>280.29070000000002</v>
      </c>
      <c r="B16">
        <v>216.7627</v>
      </c>
      <c r="C16">
        <v>217.8314</v>
      </c>
      <c r="E16">
        <v>280.29070000000002</v>
      </c>
      <c r="F16">
        <v>216.7627</v>
      </c>
      <c r="G16">
        <v>217.8314</v>
      </c>
    </row>
    <row r="17" spans="1:13" x14ac:dyDescent="0.35">
      <c r="A17">
        <v>202.82</v>
      </c>
      <c r="B17">
        <v>250.0883</v>
      </c>
      <c r="C17">
        <v>218.14449999999999</v>
      </c>
      <c r="E17">
        <v>202.82</v>
      </c>
      <c r="F17">
        <v>250.0883</v>
      </c>
      <c r="G17">
        <v>218.14449999999999</v>
      </c>
      <c r="I17" t="s">
        <v>9</v>
      </c>
      <c r="J17" s="4">
        <f t="array" ref="J17:J18">J3:J4-J6:J7</f>
        <v>-20.209053810785434</v>
      </c>
      <c r="M17" t="e" cm="1">
        <f t="array" aca="1" ref="M17" ca="1">FTEXT(J17)</f>
        <v>#NAME?</v>
      </c>
    </row>
    <row r="18" spans="1:13" x14ac:dyDescent="0.35">
      <c r="A18">
        <v>309.43650000000002</v>
      </c>
      <c r="B18">
        <v>268.3159</v>
      </c>
      <c r="C18">
        <v>301.16329999999999</v>
      </c>
      <c r="E18">
        <v>309.43650000000002</v>
      </c>
      <c r="F18">
        <v>268.3159</v>
      </c>
      <c r="G18">
        <v>301.16329999999999</v>
      </c>
      <c r="J18" s="5">
        <v>-7.8710559762228058</v>
      </c>
    </row>
    <row r="19" spans="1:13" x14ac:dyDescent="0.35">
      <c r="A19">
        <v>244.13210000000001</v>
      </c>
      <c r="B19">
        <v>231.7638</v>
      </c>
      <c r="E19">
        <v>244.13210000000001</v>
      </c>
      <c r="F19">
        <v>231.7638</v>
      </c>
      <c r="G19">
        <f>C22</f>
        <v>217.55429333333333</v>
      </c>
    </row>
    <row r="20" spans="1:13" x14ac:dyDescent="0.35">
      <c r="A20">
        <v>343.637</v>
      </c>
      <c r="B20">
        <v>299.60700000000003</v>
      </c>
      <c r="E20">
        <v>343.637</v>
      </c>
      <c r="F20">
        <v>299.60700000000003</v>
      </c>
      <c r="G20">
        <f>C22</f>
        <v>217.55429333333333</v>
      </c>
      <c r="I20" t="s">
        <v>10</v>
      </c>
      <c r="J20" s="7" t="e">
        <f t="array" aca="1" ref="J20:K20" ca="1">MMULT(J9:K9,J14:K15)</f>
        <v>#NAME?</v>
      </c>
      <c r="K20" s="8" t="e">
        <f ca="1"/>
        <v>#NAME?</v>
      </c>
      <c r="M20" t="e" cm="1">
        <f t="array" aca="1" ref="M20" ca="1">FTEXT(J20)</f>
        <v>#NAME?</v>
      </c>
    </row>
    <row r="21" spans="1:13" x14ac:dyDescent="0.35">
      <c r="A21" s="13">
        <v>290.00119999999998</v>
      </c>
      <c r="B21" s="13">
        <v>270.83429999999998</v>
      </c>
      <c r="C21" s="13"/>
      <c r="E21" s="13">
        <v>290.00119999999998</v>
      </c>
      <c r="F21" s="13">
        <v>270.83429999999998</v>
      </c>
      <c r="G21" s="13">
        <f>C22</f>
        <v>217.55429333333333</v>
      </c>
    </row>
    <row r="22" spans="1:13" x14ac:dyDescent="0.35">
      <c r="C22">
        <f>AVERAGE(C4:C21)</f>
        <v>217.55429333333333</v>
      </c>
      <c r="E22">
        <f>AVERAGE(E4:E21)</f>
        <v>264.34115381078544</v>
      </c>
      <c r="F22">
        <f>AVERAGE(F4:F21)</f>
        <v>239.63485597622281</v>
      </c>
      <c r="G22">
        <f>AVERAGE(G4:G21)</f>
        <v>217.55429266516865</v>
      </c>
      <c r="I22" t="s">
        <v>11</v>
      </c>
      <c r="J22" s="14" t="e" cm="1">
        <f t="array" aca="1" ref="J22" ca="1">G22+MMULT(J20:K20,J17:J18)</f>
        <v>#NAME?</v>
      </c>
      <c r="M22" t="e" cm="1">
        <f t="array" aca="1" ref="M22" ca="1">FTEXT(J22)</f>
        <v>#NAME?</v>
      </c>
    </row>
    <row r="24" spans="1:13" x14ac:dyDescent="0.35">
      <c r="E24" s="9" t="e" cm="1">
        <f t="array" aca="1" ref="E24" ca="1">COV(E4:G21)</f>
        <v>#NAME?</v>
      </c>
      <c r="F24" s="15"/>
      <c r="G24" s="10"/>
      <c r="I24" t="s">
        <v>11</v>
      </c>
      <c r="J24" s="14" cm="1">
        <f t="array" ref="J24">TREND(G4:G21,E4:F21,A19:B19)</f>
        <v>211.28919038935297</v>
      </c>
      <c r="M24" t="e" cm="1">
        <f t="array" aca="1" ref="M24" ca="1">FTEXT(J24)</f>
        <v>#NAME?</v>
      </c>
    </row>
    <row r="25" spans="1:13" x14ac:dyDescent="0.35">
      <c r="E25" s="16"/>
      <c r="G25" s="17"/>
    </row>
    <row r="26" spans="1:13" x14ac:dyDescent="0.35">
      <c r="E26" s="11"/>
      <c r="F26" s="13"/>
      <c r="G26" s="12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A4E4-C1D2-4A72-A3DA-51FA66E5C9A8}">
  <sheetPr codeName="Sheet36"/>
  <dimension ref="A1:BG26"/>
  <sheetViews>
    <sheetView workbookViewId="0"/>
  </sheetViews>
  <sheetFormatPr defaultRowHeight="14.5" x14ac:dyDescent="0.35"/>
  <sheetData>
    <row r="1" spans="1:59" x14ac:dyDescent="0.35">
      <c r="A1" s="1" t="s">
        <v>0</v>
      </c>
      <c r="BE1" s="18" t="s">
        <v>1</v>
      </c>
      <c r="BF1" s="18" t="s">
        <v>2</v>
      </c>
      <c r="BG1" s="18" t="s">
        <v>3</v>
      </c>
    </row>
    <row r="2" spans="1:59" x14ac:dyDescent="0.35">
      <c r="I2" s="19" t="s">
        <v>12</v>
      </c>
      <c r="J2">
        <v>1</v>
      </c>
      <c r="M2" s="19" t="s">
        <v>12</v>
      </c>
      <c r="N2">
        <f>J2+1</f>
        <v>2</v>
      </c>
      <c r="Q2" s="19" t="s">
        <v>12</v>
      </c>
      <c r="R2">
        <f>N2+1</f>
        <v>3</v>
      </c>
      <c r="U2" s="19" t="s">
        <v>12</v>
      </c>
      <c r="V2">
        <f>R2+1</f>
        <v>4</v>
      </c>
      <c r="Y2" s="19" t="s">
        <v>12</v>
      </c>
      <c r="Z2">
        <f>V2+1</f>
        <v>5</v>
      </c>
      <c r="AC2" s="19" t="s">
        <v>12</v>
      </c>
      <c r="AD2">
        <f>Z2+1</f>
        <v>6</v>
      </c>
      <c r="AG2" s="19" t="s">
        <v>12</v>
      </c>
      <c r="AH2">
        <f>AD2+1</f>
        <v>7</v>
      </c>
      <c r="AK2" s="19" t="s">
        <v>12</v>
      </c>
      <c r="AL2">
        <f>AH2+1</f>
        <v>8</v>
      </c>
      <c r="AO2" s="19" t="s">
        <v>12</v>
      </c>
      <c r="AP2">
        <f>AL2+1</f>
        <v>9</v>
      </c>
      <c r="AS2" s="19" t="s">
        <v>12</v>
      </c>
      <c r="AT2">
        <f>AP2+1</f>
        <v>10</v>
      </c>
      <c r="AW2" s="19" t="s">
        <v>12</v>
      </c>
      <c r="AX2">
        <f>AT2+1</f>
        <v>11</v>
      </c>
      <c r="BA2" s="19" t="s">
        <v>12</v>
      </c>
      <c r="BB2">
        <f>AX2+1</f>
        <v>12</v>
      </c>
    </row>
    <row r="3" spans="1:59" s="19" customFormat="1" x14ac:dyDescent="0.35">
      <c r="A3" s="20" t="s">
        <v>1</v>
      </c>
      <c r="B3" s="20" t="s">
        <v>2</v>
      </c>
      <c r="C3" s="20" t="s">
        <v>3</v>
      </c>
      <c r="E3" s="20" t="s">
        <v>1</v>
      </c>
      <c r="F3" s="20" t="s">
        <v>2</v>
      </c>
      <c r="G3" s="20" t="s">
        <v>3</v>
      </c>
      <c r="I3" s="18" t="s">
        <v>1</v>
      </c>
      <c r="J3" s="18" t="s">
        <v>2</v>
      </c>
      <c r="K3" s="18" t="s">
        <v>3</v>
      </c>
      <c r="M3" s="18" t="s">
        <v>1</v>
      </c>
      <c r="N3" s="18" t="s">
        <v>2</v>
      </c>
      <c r="O3" s="18" t="s">
        <v>3</v>
      </c>
      <c r="Q3" s="18" t="s">
        <v>1</v>
      </c>
      <c r="R3" s="18" t="s">
        <v>2</v>
      </c>
      <c r="S3" s="18" t="s">
        <v>3</v>
      </c>
      <c r="U3" s="18" t="s">
        <v>1</v>
      </c>
      <c r="V3" s="18" t="s">
        <v>2</v>
      </c>
      <c r="W3" s="18" t="s">
        <v>3</v>
      </c>
      <c r="Y3" s="18" t="s">
        <v>1</v>
      </c>
      <c r="Z3" s="18" t="s">
        <v>2</v>
      </c>
      <c r="AA3" s="18" t="s">
        <v>3</v>
      </c>
      <c r="AC3" s="18" t="s">
        <v>1</v>
      </c>
      <c r="AD3" s="18" t="s">
        <v>2</v>
      </c>
      <c r="AE3" s="18" t="s">
        <v>3</v>
      </c>
      <c r="AG3" s="18" t="s">
        <v>1</v>
      </c>
      <c r="AH3" s="18" t="s">
        <v>2</v>
      </c>
      <c r="AI3" s="18" t="s">
        <v>3</v>
      </c>
      <c r="AK3" s="18" t="s">
        <v>1</v>
      </c>
      <c r="AL3" s="18" t="s">
        <v>2</v>
      </c>
      <c r="AM3" s="18" t="s">
        <v>3</v>
      </c>
      <c r="AO3" s="18" t="s">
        <v>1</v>
      </c>
      <c r="AP3" s="18" t="s">
        <v>2</v>
      </c>
      <c r="AQ3" s="18" t="s">
        <v>3</v>
      </c>
      <c r="AS3" s="18" t="s">
        <v>1</v>
      </c>
      <c r="AT3" s="18" t="s">
        <v>2</v>
      </c>
      <c r="AU3" s="18" t="s">
        <v>3</v>
      </c>
      <c r="AW3" s="18" t="s">
        <v>1</v>
      </c>
      <c r="AX3" s="18" t="s">
        <v>2</v>
      </c>
      <c r="AY3" s="18" t="s">
        <v>3</v>
      </c>
      <c r="BA3" s="18" t="s">
        <v>1</v>
      </c>
      <c r="BB3" s="18" t="s">
        <v>2</v>
      </c>
      <c r="BC3" s="18" t="s">
        <v>3</v>
      </c>
      <c r="BE3" s="18" t="e" cm="1">
        <f t="array" aca="1" ref="BE3" ca="1">MEANCOL(BA4:BC21)</f>
        <v>#NAME?</v>
      </c>
      <c r="BF3" s="18"/>
      <c r="BG3" s="18"/>
    </row>
    <row r="4" spans="1:59" x14ac:dyDescent="0.35">
      <c r="A4">
        <v>296.51600000000002</v>
      </c>
      <c r="B4">
        <v>231.37299999999999</v>
      </c>
      <c r="C4">
        <v>229.1721</v>
      </c>
      <c r="E4">
        <f>A4</f>
        <v>296.51600000000002</v>
      </c>
      <c r="F4">
        <f t="shared" ref="F4:G19" si="0">B4</f>
        <v>231.37299999999999</v>
      </c>
      <c r="G4">
        <f t="shared" si="0"/>
        <v>229.1721</v>
      </c>
      <c r="I4">
        <f>E4</f>
        <v>296.51600000000002</v>
      </c>
      <c r="J4">
        <f t="shared" ref="J4:K19" si="1">F4</f>
        <v>231.37299999999999</v>
      </c>
      <c r="K4">
        <f t="shared" si="1"/>
        <v>229.1721</v>
      </c>
      <c r="M4">
        <f>I4</f>
        <v>296.51600000000002</v>
      </c>
      <c r="N4">
        <f t="shared" ref="N4:O21" si="2">J4</f>
        <v>231.37299999999999</v>
      </c>
      <c r="O4">
        <f t="shared" si="2"/>
        <v>229.1721</v>
      </c>
      <c r="Q4">
        <f>M4</f>
        <v>296.51600000000002</v>
      </c>
      <c r="R4">
        <f t="shared" ref="R4:S21" si="3">N4</f>
        <v>231.37299999999999</v>
      </c>
      <c r="S4">
        <f t="shared" si="3"/>
        <v>229.1721</v>
      </c>
      <c r="U4">
        <f>Q4</f>
        <v>296.51600000000002</v>
      </c>
      <c r="V4">
        <f t="shared" ref="V4:W21" si="4">R4</f>
        <v>231.37299999999999</v>
      </c>
      <c r="W4">
        <f t="shared" si="4"/>
        <v>229.1721</v>
      </c>
      <c r="Y4">
        <f>U4</f>
        <v>296.51600000000002</v>
      </c>
      <c r="Z4">
        <f t="shared" ref="Z4:AA21" si="5">V4</f>
        <v>231.37299999999999</v>
      </c>
      <c r="AA4">
        <f t="shared" si="5"/>
        <v>229.1721</v>
      </c>
      <c r="AC4">
        <f>Y4</f>
        <v>296.51600000000002</v>
      </c>
      <c r="AD4">
        <f t="shared" ref="AD4:AE21" si="6">Z4</f>
        <v>231.37299999999999</v>
      </c>
      <c r="AE4">
        <f t="shared" si="6"/>
        <v>229.1721</v>
      </c>
      <c r="AG4">
        <f>AC4</f>
        <v>296.51600000000002</v>
      </c>
      <c r="AH4">
        <f t="shared" ref="AH4:AI21" si="7">AD4</f>
        <v>231.37299999999999</v>
      </c>
      <c r="AI4">
        <f t="shared" si="7"/>
        <v>229.1721</v>
      </c>
      <c r="AK4">
        <f>AG4</f>
        <v>296.51600000000002</v>
      </c>
      <c r="AL4">
        <f t="shared" ref="AL4:AM21" si="8">AH4</f>
        <v>231.37299999999999</v>
      </c>
      <c r="AM4">
        <f t="shared" si="8"/>
        <v>229.1721</v>
      </c>
      <c r="AO4">
        <f>AK4</f>
        <v>296.51600000000002</v>
      </c>
      <c r="AP4">
        <f t="shared" ref="AP4:AQ21" si="9">AL4</f>
        <v>231.37299999999999</v>
      </c>
      <c r="AQ4">
        <f t="shared" si="9"/>
        <v>229.1721</v>
      </c>
      <c r="AS4">
        <f>AO4</f>
        <v>296.51600000000002</v>
      </c>
      <c r="AT4">
        <f t="shared" ref="AT4:AU21" si="10">AP4</f>
        <v>231.37299999999999</v>
      </c>
      <c r="AU4">
        <f t="shared" si="10"/>
        <v>229.1721</v>
      </c>
      <c r="AW4">
        <f>AS4</f>
        <v>296.51600000000002</v>
      </c>
      <c r="AX4">
        <f t="shared" ref="AX4:AY21" si="11">AT4</f>
        <v>231.37299999999999</v>
      </c>
      <c r="AY4">
        <f t="shared" si="11"/>
        <v>229.1721</v>
      </c>
      <c r="BA4">
        <f>AW4</f>
        <v>296.51600000000002</v>
      </c>
      <c r="BB4">
        <f t="shared" ref="BB4:BC21" si="12">AX4</f>
        <v>231.37299999999999</v>
      </c>
      <c r="BC4">
        <f t="shared" si="12"/>
        <v>229.1721</v>
      </c>
    </row>
    <row r="5" spans="1:59" x14ac:dyDescent="0.35">
      <c r="A5">
        <v>308.77339999999998</v>
      </c>
      <c r="B5">
        <v>243.87809999999999</v>
      </c>
      <c r="C5">
        <v>199.55590000000001</v>
      </c>
      <c r="E5">
        <f t="shared" ref="E5:F21" si="13">A5</f>
        <v>308.77339999999998</v>
      </c>
      <c r="F5">
        <f t="shared" si="0"/>
        <v>243.87809999999999</v>
      </c>
      <c r="G5">
        <f t="shared" si="0"/>
        <v>199.55590000000001</v>
      </c>
      <c r="I5">
        <f t="shared" ref="I5:J21" si="14">E5</f>
        <v>308.77339999999998</v>
      </c>
      <c r="J5">
        <f t="shared" si="1"/>
        <v>243.87809999999999</v>
      </c>
      <c r="K5">
        <f t="shared" si="1"/>
        <v>199.55590000000001</v>
      </c>
      <c r="M5">
        <f t="shared" ref="M5:M21" si="15">I5</f>
        <v>308.77339999999998</v>
      </c>
      <c r="N5">
        <f t="shared" si="2"/>
        <v>243.87809999999999</v>
      </c>
      <c r="O5">
        <f t="shared" si="2"/>
        <v>199.55590000000001</v>
      </c>
      <c r="Q5">
        <f t="shared" ref="Q5:Q21" si="16">M5</f>
        <v>308.77339999999998</v>
      </c>
      <c r="R5">
        <f t="shared" si="3"/>
        <v>243.87809999999999</v>
      </c>
      <c r="S5">
        <f t="shared" si="3"/>
        <v>199.55590000000001</v>
      </c>
      <c r="U5">
        <f t="shared" ref="U5:U21" si="17">Q5</f>
        <v>308.77339999999998</v>
      </c>
      <c r="V5">
        <f t="shared" si="4"/>
        <v>243.87809999999999</v>
      </c>
      <c r="W5">
        <f t="shared" si="4"/>
        <v>199.55590000000001</v>
      </c>
      <c r="Y5">
        <f t="shared" ref="Y5:Y21" si="18">U5</f>
        <v>308.77339999999998</v>
      </c>
      <c r="Z5">
        <f t="shared" si="5"/>
        <v>243.87809999999999</v>
      </c>
      <c r="AA5">
        <f t="shared" si="5"/>
        <v>199.55590000000001</v>
      </c>
      <c r="AC5">
        <f t="shared" ref="AC5:AC21" si="19">Y5</f>
        <v>308.77339999999998</v>
      </c>
      <c r="AD5">
        <f t="shared" si="6"/>
        <v>243.87809999999999</v>
      </c>
      <c r="AE5">
        <f t="shared" si="6"/>
        <v>199.55590000000001</v>
      </c>
      <c r="AG5">
        <f t="shared" ref="AG5:AG21" si="20">AC5</f>
        <v>308.77339999999998</v>
      </c>
      <c r="AH5">
        <f t="shared" si="7"/>
        <v>243.87809999999999</v>
      </c>
      <c r="AI5">
        <f t="shared" si="7"/>
        <v>199.55590000000001</v>
      </c>
      <c r="AK5">
        <f t="shared" ref="AK5:AK21" si="21">AG5</f>
        <v>308.77339999999998</v>
      </c>
      <c r="AL5">
        <f t="shared" si="8"/>
        <v>243.87809999999999</v>
      </c>
      <c r="AM5">
        <f t="shared" si="8"/>
        <v>199.55590000000001</v>
      </c>
      <c r="AO5">
        <f t="shared" ref="AO5:AO21" si="22">AK5</f>
        <v>308.77339999999998</v>
      </c>
      <c r="AP5">
        <f t="shared" si="9"/>
        <v>243.87809999999999</v>
      </c>
      <c r="AQ5">
        <f t="shared" si="9"/>
        <v>199.55590000000001</v>
      </c>
      <c r="AS5">
        <f t="shared" ref="AS5:AS21" si="23">AO5</f>
        <v>308.77339999999998</v>
      </c>
      <c r="AT5">
        <f t="shared" si="10"/>
        <v>243.87809999999999</v>
      </c>
      <c r="AU5">
        <f t="shared" si="10"/>
        <v>199.55590000000001</v>
      </c>
      <c r="AW5">
        <f t="shared" ref="AW5:AW21" si="24">AS5</f>
        <v>308.77339999999998</v>
      </c>
      <c r="AX5">
        <f t="shared" si="11"/>
        <v>243.87809999999999</v>
      </c>
      <c r="AY5">
        <f t="shared" si="11"/>
        <v>199.55590000000001</v>
      </c>
      <c r="BA5">
        <f t="shared" ref="BA5:BA21" si="25">AW5</f>
        <v>308.77339999999998</v>
      </c>
      <c r="BB5">
        <f t="shared" si="12"/>
        <v>243.87809999999999</v>
      </c>
      <c r="BC5">
        <f t="shared" si="12"/>
        <v>199.55590000000001</v>
      </c>
      <c r="BE5" s="9" t="e">
        <f t="array" aca="1" ref="BE5:BG7" ca="1">COV(BA4:BC21)</f>
        <v>#NAME?</v>
      </c>
      <c r="BF5" s="15" t="e">
        <f ca="1"/>
        <v>#NAME?</v>
      </c>
      <c r="BG5" s="10" t="e">
        <f ca="1"/>
        <v>#NAME?</v>
      </c>
    </row>
    <row r="6" spans="1:59" x14ac:dyDescent="0.35">
      <c r="A6">
        <v>252.68129999999999</v>
      </c>
      <c r="B6">
        <v>243.02180000000001</v>
      </c>
      <c r="C6">
        <v>211.70310000000001</v>
      </c>
      <c r="E6">
        <f t="shared" si="13"/>
        <v>252.68129999999999</v>
      </c>
      <c r="F6">
        <f t="shared" si="0"/>
        <v>243.02180000000001</v>
      </c>
      <c r="G6">
        <f t="shared" si="0"/>
        <v>211.70310000000001</v>
      </c>
      <c r="I6">
        <f t="shared" si="14"/>
        <v>252.68129999999999</v>
      </c>
      <c r="J6">
        <f t="shared" si="1"/>
        <v>243.02180000000001</v>
      </c>
      <c r="K6">
        <f t="shared" si="1"/>
        <v>211.70310000000001</v>
      </c>
      <c r="M6">
        <f t="shared" si="15"/>
        <v>252.68129999999999</v>
      </c>
      <c r="N6">
        <f t="shared" si="2"/>
        <v>243.02180000000001</v>
      </c>
      <c r="O6">
        <f t="shared" si="2"/>
        <v>211.70310000000001</v>
      </c>
      <c r="Q6">
        <f t="shared" si="16"/>
        <v>252.68129999999999</v>
      </c>
      <c r="R6">
        <f t="shared" si="3"/>
        <v>243.02180000000001</v>
      </c>
      <c r="S6">
        <f t="shared" si="3"/>
        <v>211.70310000000001</v>
      </c>
      <c r="U6">
        <f t="shared" si="17"/>
        <v>252.68129999999999</v>
      </c>
      <c r="V6">
        <f t="shared" si="4"/>
        <v>243.02180000000001</v>
      </c>
      <c r="W6">
        <f t="shared" si="4"/>
        <v>211.70310000000001</v>
      </c>
      <c r="Y6">
        <f t="shared" si="18"/>
        <v>252.68129999999999</v>
      </c>
      <c r="Z6">
        <f t="shared" si="5"/>
        <v>243.02180000000001</v>
      </c>
      <c r="AA6">
        <f t="shared" si="5"/>
        <v>211.70310000000001</v>
      </c>
      <c r="AC6">
        <f t="shared" si="19"/>
        <v>252.68129999999999</v>
      </c>
      <c r="AD6">
        <f t="shared" si="6"/>
        <v>243.02180000000001</v>
      </c>
      <c r="AE6">
        <f t="shared" si="6"/>
        <v>211.70310000000001</v>
      </c>
      <c r="AG6">
        <f t="shared" si="20"/>
        <v>252.68129999999999</v>
      </c>
      <c r="AH6">
        <f t="shared" si="7"/>
        <v>243.02180000000001</v>
      </c>
      <c r="AI6">
        <f t="shared" si="7"/>
        <v>211.70310000000001</v>
      </c>
      <c r="AK6">
        <f t="shared" si="21"/>
        <v>252.68129999999999</v>
      </c>
      <c r="AL6">
        <f t="shared" si="8"/>
        <v>243.02180000000001</v>
      </c>
      <c r="AM6">
        <f t="shared" si="8"/>
        <v>211.70310000000001</v>
      </c>
      <c r="AO6">
        <f t="shared" si="22"/>
        <v>252.68129999999999</v>
      </c>
      <c r="AP6">
        <f t="shared" si="9"/>
        <v>243.02180000000001</v>
      </c>
      <c r="AQ6">
        <f t="shared" si="9"/>
        <v>211.70310000000001</v>
      </c>
      <c r="AS6">
        <f t="shared" si="23"/>
        <v>252.68129999999999</v>
      </c>
      <c r="AT6">
        <f t="shared" si="10"/>
        <v>243.02180000000001</v>
      </c>
      <c r="AU6">
        <f t="shared" si="10"/>
        <v>211.70310000000001</v>
      </c>
      <c r="AW6">
        <f t="shared" si="24"/>
        <v>252.68129999999999</v>
      </c>
      <c r="AX6">
        <f t="shared" si="11"/>
        <v>243.02180000000001</v>
      </c>
      <c r="AY6">
        <f t="shared" si="11"/>
        <v>211.70310000000001</v>
      </c>
      <c r="BA6">
        <f t="shared" si="25"/>
        <v>252.68129999999999</v>
      </c>
      <c r="BB6">
        <f t="shared" si="12"/>
        <v>243.02180000000001</v>
      </c>
      <c r="BC6">
        <f t="shared" si="12"/>
        <v>211.70310000000001</v>
      </c>
      <c r="BE6" s="16" t="e">
        <f ca="1"/>
        <v>#NAME?</v>
      </c>
      <c r="BF6" t="e">
        <f ca="1"/>
        <v>#NAME?</v>
      </c>
      <c r="BG6" s="17" t="e">
        <f ca="1"/>
        <v>#NAME?</v>
      </c>
    </row>
    <row r="7" spans="1:59" x14ac:dyDescent="0.35">
      <c r="A7">
        <v>346.06830000000002</v>
      </c>
      <c r="B7">
        <v>256.8141</v>
      </c>
      <c r="C7">
        <v>244.1671</v>
      </c>
      <c r="E7">
        <f t="shared" si="13"/>
        <v>346.06830000000002</v>
      </c>
      <c r="F7">
        <f t="shared" si="0"/>
        <v>256.8141</v>
      </c>
      <c r="G7">
        <f t="shared" si="0"/>
        <v>244.1671</v>
      </c>
      <c r="I7">
        <f t="shared" si="14"/>
        <v>346.06830000000002</v>
      </c>
      <c r="J7">
        <f t="shared" si="1"/>
        <v>256.8141</v>
      </c>
      <c r="K7">
        <f t="shared" si="1"/>
        <v>244.1671</v>
      </c>
      <c r="M7">
        <f t="shared" si="15"/>
        <v>346.06830000000002</v>
      </c>
      <c r="N7">
        <f t="shared" si="2"/>
        <v>256.8141</v>
      </c>
      <c r="O7">
        <f t="shared" si="2"/>
        <v>244.1671</v>
      </c>
      <c r="Q7">
        <f t="shared" si="16"/>
        <v>346.06830000000002</v>
      </c>
      <c r="R7">
        <f t="shared" si="3"/>
        <v>256.8141</v>
      </c>
      <c r="S7">
        <f t="shared" si="3"/>
        <v>244.1671</v>
      </c>
      <c r="U7">
        <f t="shared" si="17"/>
        <v>346.06830000000002</v>
      </c>
      <c r="V7">
        <f t="shared" si="4"/>
        <v>256.8141</v>
      </c>
      <c r="W7">
        <f t="shared" si="4"/>
        <v>244.1671</v>
      </c>
      <c r="Y7">
        <f t="shared" si="18"/>
        <v>346.06830000000002</v>
      </c>
      <c r="Z7">
        <f t="shared" si="5"/>
        <v>256.8141</v>
      </c>
      <c r="AA7">
        <f t="shared" si="5"/>
        <v>244.1671</v>
      </c>
      <c r="AC7">
        <f t="shared" si="19"/>
        <v>346.06830000000002</v>
      </c>
      <c r="AD7">
        <f t="shared" si="6"/>
        <v>256.8141</v>
      </c>
      <c r="AE7">
        <f t="shared" si="6"/>
        <v>244.1671</v>
      </c>
      <c r="AG7">
        <f t="shared" si="20"/>
        <v>346.06830000000002</v>
      </c>
      <c r="AH7">
        <f t="shared" si="7"/>
        <v>256.8141</v>
      </c>
      <c r="AI7">
        <f t="shared" si="7"/>
        <v>244.1671</v>
      </c>
      <c r="AK7">
        <f t="shared" si="21"/>
        <v>346.06830000000002</v>
      </c>
      <c r="AL7">
        <f t="shared" si="8"/>
        <v>256.8141</v>
      </c>
      <c r="AM7">
        <f t="shared" si="8"/>
        <v>244.1671</v>
      </c>
      <c r="AO7">
        <f t="shared" si="22"/>
        <v>346.06830000000002</v>
      </c>
      <c r="AP7">
        <f t="shared" si="9"/>
        <v>256.8141</v>
      </c>
      <c r="AQ7">
        <f t="shared" si="9"/>
        <v>244.1671</v>
      </c>
      <c r="AS7">
        <f t="shared" si="23"/>
        <v>346.06830000000002</v>
      </c>
      <c r="AT7">
        <f t="shared" si="10"/>
        <v>256.8141</v>
      </c>
      <c r="AU7">
        <f t="shared" si="10"/>
        <v>244.1671</v>
      </c>
      <c r="AW7">
        <f t="shared" si="24"/>
        <v>346.06830000000002</v>
      </c>
      <c r="AX7">
        <f t="shared" si="11"/>
        <v>256.8141</v>
      </c>
      <c r="AY7">
        <f t="shared" si="11"/>
        <v>244.1671</v>
      </c>
      <c r="BA7">
        <f t="shared" si="25"/>
        <v>346.06830000000002</v>
      </c>
      <c r="BB7">
        <f t="shared" si="12"/>
        <v>256.8141</v>
      </c>
      <c r="BC7">
        <f t="shared" si="12"/>
        <v>244.1671</v>
      </c>
      <c r="BE7" s="11" t="e">
        <f ca="1"/>
        <v>#NAME?</v>
      </c>
      <c r="BF7" s="13" t="e">
        <f ca="1"/>
        <v>#NAME?</v>
      </c>
      <c r="BG7" s="12" t="e">
        <f ca="1"/>
        <v>#NAME?</v>
      </c>
    </row>
    <row r="8" spans="1:59" x14ac:dyDescent="0.35">
      <c r="A8">
        <v>180.91380000000001</v>
      </c>
      <c r="B8">
        <v>218.7689</v>
      </c>
      <c r="C8">
        <v>168.88149999999999</v>
      </c>
      <c r="E8">
        <f t="shared" si="13"/>
        <v>180.91380000000001</v>
      </c>
      <c r="F8">
        <f t="shared" si="0"/>
        <v>218.7689</v>
      </c>
      <c r="G8">
        <f t="shared" si="0"/>
        <v>168.88149999999999</v>
      </c>
      <c r="I8">
        <f t="shared" si="14"/>
        <v>180.91380000000001</v>
      </c>
      <c r="J8">
        <f t="shared" si="1"/>
        <v>218.7689</v>
      </c>
      <c r="K8">
        <f t="shared" si="1"/>
        <v>168.88149999999999</v>
      </c>
      <c r="M8">
        <f t="shared" si="15"/>
        <v>180.91380000000001</v>
      </c>
      <c r="N8">
        <f t="shared" si="2"/>
        <v>218.7689</v>
      </c>
      <c r="O8">
        <f t="shared" si="2"/>
        <v>168.88149999999999</v>
      </c>
      <c r="Q8">
        <f t="shared" si="16"/>
        <v>180.91380000000001</v>
      </c>
      <c r="R8">
        <f t="shared" si="3"/>
        <v>218.7689</v>
      </c>
      <c r="S8">
        <f t="shared" si="3"/>
        <v>168.88149999999999</v>
      </c>
      <c r="U8">
        <f t="shared" si="17"/>
        <v>180.91380000000001</v>
      </c>
      <c r="V8">
        <f t="shared" si="4"/>
        <v>218.7689</v>
      </c>
      <c r="W8">
        <f t="shared" si="4"/>
        <v>168.88149999999999</v>
      </c>
      <c r="Y8">
        <f t="shared" si="18"/>
        <v>180.91380000000001</v>
      </c>
      <c r="Z8">
        <f t="shared" si="5"/>
        <v>218.7689</v>
      </c>
      <c r="AA8">
        <f t="shared" si="5"/>
        <v>168.88149999999999</v>
      </c>
      <c r="AC8">
        <f t="shared" si="19"/>
        <v>180.91380000000001</v>
      </c>
      <c r="AD8">
        <f t="shared" si="6"/>
        <v>218.7689</v>
      </c>
      <c r="AE8">
        <f t="shared" si="6"/>
        <v>168.88149999999999</v>
      </c>
      <c r="AG8">
        <f t="shared" si="20"/>
        <v>180.91380000000001</v>
      </c>
      <c r="AH8">
        <f t="shared" si="7"/>
        <v>218.7689</v>
      </c>
      <c r="AI8">
        <f t="shared" si="7"/>
        <v>168.88149999999999</v>
      </c>
      <c r="AK8">
        <f t="shared" si="21"/>
        <v>180.91380000000001</v>
      </c>
      <c r="AL8">
        <f t="shared" si="8"/>
        <v>218.7689</v>
      </c>
      <c r="AM8">
        <f t="shared" si="8"/>
        <v>168.88149999999999</v>
      </c>
      <c r="AO8">
        <f t="shared" si="22"/>
        <v>180.91380000000001</v>
      </c>
      <c r="AP8">
        <f t="shared" si="9"/>
        <v>218.7689</v>
      </c>
      <c r="AQ8">
        <f t="shared" si="9"/>
        <v>168.88149999999999</v>
      </c>
      <c r="AS8">
        <f t="shared" si="23"/>
        <v>180.91380000000001</v>
      </c>
      <c r="AT8">
        <f t="shared" si="10"/>
        <v>218.7689</v>
      </c>
      <c r="AU8">
        <f t="shared" si="10"/>
        <v>168.88149999999999</v>
      </c>
      <c r="AW8">
        <f t="shared" si="24"/>
        <v>180.91380000000001</v>
      </c>
      <c r="AX8">
        <f t="shared" si="11"/>
        <v>218.7689</v>
      </c>
      <c r="AY8">
        <f t="shared" si="11"/>
        <v>168.88149999999999</v>
      </c>
      <c r="BA8">
        <f t="shared" si="25"/>
        <v>180.91380000000001</v>
      </c>
      <c r="BB8">
        <f t="shared" si="12"/>
        <v>218.7689</v>
      </c>
      <c r="BC8">
        <f t="shared" si="12"/>
        <v>168.88149999999999</v>
      </c>
    </row>
    <row r="9" spans="1:59" x14ac:dyDescent="0.35">
      <c r="A9">
        <v>257.84059999999999</v>
      </c>
      <c r="B9">
        <v>227.27289999999999</v>
      </c>
      <c r="C9">
        <v>179.81649999999999</v>
      </c>
      <c r="E9">
        <f t="shared" si="13"/>
        <v>257.84059999999999</v>
      </c>
      <c r="F9">
        <f t="shared" si="0"/>
        <v>227.27289999999999</v>
      </c>
      <c r="G9">
        <f t="shared" si="0"/>
        <v>179.81649999999999</v>
      </c>
      <c r="I9">
        <f t="shared" si="14"/>
        <v>257.84059999999999</v>
      </c>
      <c r="J9">
        <f t="shared" si="1"/>
        <v>227.27289999999999</v>
      </c>
      <c r="K9">
        <f t="shared" si="1"/>
        <v>179.81649999999999</v>
      </c>
      <c r="M9">
        <f t="shared" si="15"/>
        <v>257.84059999999999</v>
      </c>
      <c r="N9">
        <f t="shared" si="2"/>
        <v>227.27289999999999</v>
      </c>
      <c r="O9">
        <f t="shared" si="2"/>
        <v>179.81649999999999</v>
      </c>
      <c r="Q9">
        <f t="shared" si="16"/>
        <v>257.84059999999999</v>
      </c>
      <c r="R9">
        <f t="shared" si="3"/>
        <v>227.27289999999999</v>
      </c>
      <c r="S9">
        <f t="shared" si="3"/>
        <v>179.81649999999999</v>
      </c>
      <c r="U9">
        <f t="shared" si="17"/>
        <v>257.84059999999999</v>
      </c>
      <c r="V9">
        <f t="shared" si="4"/>
        <v>227.27289999999999</v>
      </c>
      <c r="W9">
        <f t="shared" si="4"/>
        <v>179.81649999999999</v>
      </c>
      <c r="Y9">
        <f t="shared" si="18"/>
        <v>257.84059999999999</v>
      </c>
      <c r="Z9">
        <f t="shared" si="5"/>
        <v>227.27289999999999</v>
      </c>
      <c r="AA9">
        <f t="shared" si="5"/>
        <v>179.81649999999999</v>
      </c>
      <c r="AC9">
        <f t="shared" si="19"/>
        <v>257.84059999999999</v>
      </c>
      <c r="AD9">
        <f t="shared" si="6"/>
        <v>227.27289999999999</v>
      </c>
      <c r="AE9">
        <f t="shared" si="6"/>
        <v>179.81649999999999</v>
      </c>
      <c r="AG9">
        <f t="shared" si="20"/>
        <v>257.84059999999999</v>
      </c>
      <c r="AH9">
        <f t="shared" si="7"/>
        <v>227.27289999999999</v>
      </c>
      <c r="AI9">
        <f t="shared" si="7"/>
        <v>179.81649999999999</v>
      </c>
      <c r="AK9">
        <f t="shared" si="21"/>
        <v>257.84059999999999</v>
      </c>
      <c r="AL9">
        <f t="shared" si="8"/>
        <v>227.27289999999999</v>
      </c>
      <c r="AM9">
        <f t="shared" si="8"/>
        <v>179.81649999999999</v>
      </c>
      <c r="AO9">
        <f t="shared" si="22"/>
        <v>257.84059999999999</v>
      </c>
      <c r="AP9">
        <f t="shared" si="9"/>
        <v>227.27289999999999</v>
      </c>
      <c r="AQ9">
        <f t="shared" si="9"/>
        <v>179.81649999999999</v>
      </c>
      <c r="AS9">
        <f t="shared" si="23"/>
        <v>257.84059999999999</v>
      </c>
      <c r="AT9">
        <f t="shared" si="10"/>
        <v>227.27289999999999</v>
      </c>
      <c r="AU9">
        <f t="shared" si="10"/>
        <v>179.81649999999999</v>
      </c>
      <c r="AW9">
        <f t="shared" si="24"/>
        <v>257.84059999999999</v>
      </c>
      <c r="AX9">
        <f t="shared" si="11"/>
        <v>227.27289999999999</v>
      </c>
      <c r="AY9">
        <f t="shared" si="11"/>
        <v>179.81649999999999</v>
      </c>
      <c r="BA9">
        <f t="shared" si="25"/>
        <v>257.84059999999999</v>
      </c>
      <c r="BB9">
        <f t="shared" si="12"/>
        <v>227.27289999999999</v>
      </c>
      <c r="BC9">
        <f t="shared" si="12"/>
        <v>179.81649999999999</v>
      </c>
    </row>
    <row r="10" spans="1:59" x14ac:dyDescent="0.35">
      <c r="A10">
        <v>198.0223</v>
      </c>
      <c r="B10">
        <v>178.0334</v>
      </c>
      <c r="C10">
        <v>139.86320000000001</v>
      </c>
      <c r="E10">
        <f t="shared" si="13"/>
        <v>198.0223</v>
      </c>
      <c r="F10">
        <f t="shared" si="0"/>
        <v>178.0334</v>
      </c>
      <c r="G10">
        <f t="shared" si="0"/>
        <v>139.86320000000001</v>
      </c>
      <c r="I10">
        <f t="shared" si="14"/>
        <v>198.0223</v>
      </c>
      <c r="J10">
        <f t="shared" si="1"/>
        <v>178.0334</v>
      </c>
      <c r="K10">
        <f t="shared" si="1"/>
        <v>139.86320000000001</v>
      </c>
      <c r="M10">
        <f t="shared" si="15"/>
        <v>198.0223</v>
      </c>
      <c r="N10">
        <f t="shared" si="2"/>
        <v>178.0334</v>
      </c>
      <c r="O10">
        <f t="shared" si="2"/>
        <v>139.86320000000001</v>
      </c>
      <c r="Q10">
        <f t="shared" si="16"/>
        <v>198.0223</v>
      </c>
      <c r="R10">
        <f t="shared" si="3"/>
        <v>178.0334</v>
      </c>
      <c r="S10">
        <f t="shared" si="3"/>
        <v>139.86320000000001</v>
      </c>
      <c r="U10">
        <f t="shared" si="17"/>
        <v>198.0223</v>
      </c>
      <c r="V10">
        <f t="shared" si="4"/>
        <v>178.0334</v>
      </c>
      <c r="W10">
        <f t="shared" si="4"/>
        <v>139.86320000000001</v>
      </c>
      <c r="Y10">
        <f t="shared" si="18"/>
        <v>198.0223</v>
      </c>
      <c r="Z10">
        <f t="shared" si="5"/>
        <v>178.0334</v>
      </c>
      <c r="AA10">
        <f t="shared" si="5"/>
        <v>139.86320000000001</v>
      </c>
      <c r="AC10">
        <f t="shared" si="19"/>
        <v>198.0223</v>
      </c>
      <c r="AD10">
        <f t="shared" si="6"/>
        <v>178.0334</v>
      </c>
      <c r="AE10">
        <f t="shared" si="6"/>
        <v>139.86320000000001</v>
      </c>
      <c r="AG10">
        <f t="shared" si="20"/>
        <v>198.0223</v>
      </c>
      <c r="AH10">
        <f t="shared" si="7"/>
        <v>178.0334</v>
      </c>
      <c r="AI10">
        <f t="shared" si="7"/>
        <v>139.86320000000001</v>
      </c>
      <c r="AK10">
        <f t="shared" si="21"/>
        <v>198.0223</v>
      </c>
      <c r="AL10">
        <f t="shared" si="8"/>
        <v>178.0334</v>
      </c>
      <c r="AM10">
        <f t="shared" si="8"/>
        <v>139.86320000000001</v>
      </c>
      <c r="AO10">
        <f t="shared" si="22"/>
        <v>198.0223</v>
      </c>
      <c r="AP10">
        <f t="shared" si="9"/>
        <v>178.0334</v>
      </c>
      <c r="AQ10">
        <f t="shared" si="9"/>
        <v>139.86320000000001</v>
      </c>
      <c r="AS10">
        <f t="shared" si="23"/>
        <v>198.0223</v>
      </c>
      <c r="AT10">
        <f t="shared" si="10"/>
        <v>178.0334</v>
      </c>
      <c r="AU10">
        <f t="shared" si="10"/>
        <v>139.86320000000001</v>
      </c>
      <c r="AW10">
        <f t="shared" si="24"/>
        <v>198.0223</v>
      </c>
      <c r="AX10">
        <f t="shared" si="11"/>
        <v>178.0334</v>
      </c>
      <c r="AY10">
        <f t="shared" si="11"/>
        <v>139.86320000000001</v>
      </c>
      <c r="BA10">
        <f t="shared" si="25"/>
        <v>198.0223</v>
      </c>
      <c r="BB10">
        <f t="shared" si="12"/>
        <v>178.0334</v>
      </c>
      <c r="BC10">
        <f t="shared" si="12"/>
        <v>139.86320000000001</v>
      </c>
    </row>
    <row r="11" spans="1:59" x14ac:dyDescent="0.35">
      <c r="A11">
        <v>344.62729999999999</v>
      </c>
      <c r="B11">
        <v>371.11770000000001</v>
      </c>
      <c r="C11">
        <v>314.26350000000002</v>
      </c>
      <c r="E11">
        <f t="shared" si="13"/>
        <v>344.62729999999999</v>
      </c>
      <c r="F11">
        <f t="shared" si="0"/>
        <v>371.11770000000001</v>
      </c>
      <c r="G11">
        <f t="shared" si="0"/>
        <v>314.26350000000002</v>
      </c>
      <c r="I11">
        <f t="shared" si="14"/>
        <v>344.62729999999999</v>
      </c>
      <c r="J11">
        <f t="shared" si="1"/>
        <v>371.11770000000001</v>
      </c>
      <c r="K11">
        <f t="shared" si="1"/>
        <v>314.26350000000002</v>
      </c>
      <c r="M11">
        <f t="shared" si="15"/>
        <v>344.62729999999999</v>
      </c>
      <c r="N11">
        <f t="shared" si="2"/>
        <v>371.11770000000001</v>
      </c>
      <c r="O11">
        <f t="shared" si="2"/>
        <v>314.26350000000002</v>
      </c>
      <c r="Q11">
        <f t="shared" si="16"/>
        <v>344.62729999999999</v>
      </c>
      <c r="R11">
        <f t="shared" si="3"/>
        <v>371.11770000000001</v>
      </c>
      <c r="S11">
        <f t="shared" si="3"/>
        <v>314.26350000000002</v>
      </c>
      <c r="U11">
        <f t="shared" si="17"/>
        <v>344.62729999999999</v>
      </c>
      <c r="V11">
        <f t="shared" si="4"/>
        <v>371.11770000000001</v>
      </c>
      <c r="W11">
        <f t="shared" si="4"/>
        <v>314.26350000000002</v>
      </c>
      <c r="Y11">
        <f t="shared" si="18"/>
        <v>344.62729999999999</v>
      </c>
      <c r="Z11">
        <f t="shared" si="5"/>
        <v>371.11770000000001</v>
      </c>
      <c r="AA11">
        <f t="shared" si="5"/>
        <v>314.26350000000002</v>
      </c>
      <c r="AC11">
        <f t="shared" si="19"/>
        <v>344.62729999999999</v>
      </c>
      <c r="AD11">
        <f t="shared" si="6"/>
        <v>371.11770000000001</v>
      </c>
      <c r="AE11">
        <f t="shared" si="6"/>
        <v>314.26350000000002</v>
      </c>
      <c r="AG11">
        <f t="shared" si="20"/>
        <v>344.62729999999999</v>
      </c>
      <c r="AH11">
        <f t="shared" si="7"/>
        <v>371.11770000000001</v>
      </c>
      <c r="AI11">
        <f t="shared" si="7"/>
        <v>314.26350000000002</v>
      </c>
      <c r="AK11">
        <f t="shared" si="21"/>
        <v>344.62729999999999</v>
      </c>
      <c r="AL11">
        <f t="shared" si="8"/>
        <v>371.11770000000001</v>
      </c>
      <c r="AM11">
        <f t="shared" si="8"/>
        <v>314.26350000000002</v>
      </c>
      <c r="AO11">
        <f t="shared" si="22"/>
        <v>344.62729999999999</v>
      </c>
      <c r="AP11">
        <f t="shared" si="9"/>
        <v>371.11770000000001</v>
      </c>
      <c r="AQ11">
        <f t="shared" si="9"/>
        <v>314.26350000000002</v>
      </c>
      <c r="AS11">
        <f t="shared" si="23"/>
        <v>344.62729999999999</v>
      </c>
      <c r="AT11">
        <f t="shared" si="10"/>
        <v>371.11770000000001</v>
      </c>
      <c r="AU11">
        <f t="shared" si="10"/>
        <v>314.26350000000002</v>
      </c>
      <c r="AW11">
        <f t="shared" si="24"/>
        <v>344.62729999999999</v>
      </c>
      <c r="AX11">
        <f t="shared" si="11"/>
        <v>371.11770000000001</v>
      </c>
      <c r="AY11">
        <f t="shared" si="11"/>
        <v>314.26350000000002</v>
      </c>
      <c r="BA11">
        <f t="shared" si="25"/>
        <v>344.62729999999999</v>
      </c>
      <c r="BB11">
        <f t="shared" si="12"/>
        <v>371.11770000000001</v>
      </c>
      <c r="BC11">
        <f t="shared" si="12"/>
        <v>314.26350000000002</v>
      </c>
    </row>
    <row r="12" spans="1:59" x14ac:dyDescent="0.35">
      <c r="A12">
        <v>215.31909999999999</v>
      </c>
      <c r="B12">
        <v>210.73769999999999</v>
      </c>
      <c r="C12">
        <v>224.96010000000001</v>
      </c>
      <c r="E12">
        <f t="shared" si="13"/>
        <v>215.31909999999999</v>
      </c>
      <c r="F12">
        <f t="shared" si="0"/>
        <v>210.73769999999999</v>
      </c>
      <c r="G12">
        <f t="shared" si="0"/>
        <v>224.96010000000001</v>
      </c>
      <c r="I12">
        <f t="shared" si="14"/>
        <v>215.31909999999999</v>
      </c>
      <c r="J12">
        <f t="shared" si="1"/>
        <v>210.73769999999999</v>
      </c>
      <c r="K12">
        <f t="shared" si="1"/>
        <v>224.96010000000001</v>
      </c>
      <c r="M12">
        <f t="shared" si="15"/>
        <v>215.31909999999999</v>
      </c>
      <c r="N12">
        <f t="shared" si="2"/>
        <v>210.73769999999999</v>
      </c>
      <c r="O12">
        <f t="shared" si="2"/>
        <v>224.96010000000001</v>
      </c>
      <c r="Q12">
        <f t="shared" si="16"/>
        <v>215.31909999999999</v>
      </c>
      <c r="R12">
        <f t="shared" si="3"/>
        <v>210.73769999999999</v>
      </c>
      <c r="S12">
        <f t="shared" si="3"/>
        <v>224.96010000000001</v>
      </c>
      <c r="U12">
        <f t="shared" si="17"/>
        <v>215.31909999999999</v>
      </c>
      <c r="V12">
        <f t="shared" si="4"/>
        <v>210.73769999999999</v>
      </c>
      <c r="W12">
        <f t="shared" si="4"/>
        <v>224.96010000000001</v>
      </c>
      <c r="Y12">
        <f t="shared" si="18"/>
        <v>215.31909999999999</v>
      </c>
      <c r="Z12">
        <f t="shared" si="5"/>
        <v>210.73769999999999</v>
      </c>
      <c r="AA12">
        <f t="shared" si="5"/>
        <v>224.96010000000001</v>
      </c>
      <c r="AC12">
        <f t="shared" si="19"/>
        <v>215.31909999999999</v>
      </c>
      <c r="AD12">
        <f t="shared" si="6"/>
        <v>210.73769999999999</v>
      </c>
      <c r="AE12">
        <f t="shared" si="6"/>
        <v>224.96010000000001</v>
      </c>
      <c r="AG12">
        <f t="shared" si="20"/>
        <v>215.31909999999999</v>
      </c>
      <c r="AH12">
        <f t="shared" si="7"/>
        <v>210.73769999999999</v>
      </c>
      <c r="AI12">
        <f t="shared" si="7"/>
        <v>224.96010000000001</v>
      </c>
      <c r="AK12">
        <f t="shared" si="21"/>
        <v>215.31909999999999</v>
      </c>
      <c r="AL12">
        <f t="shared" si="8"/>
        <v>210.73769999999999</v>
      </c>
      <c r="AM12">
        <f t="shared" si="8"/>
        <v>224.96010000000001</v>
      </c>
      <c r="AO12">
        <f t="shared" si="22"/>
        <v>215.31909999999999</v>
      </c>
      <c r="AP12">
        <f t="shared" si="9"/>
        <v>210.73769999999999</v>
      </c>
      <c r="AQ12">
        <f t="shared" si="9"/>
        <v>224.96010000000001</v>
      </c>
      <c r="AS12">
        <f t="shared" si="23"/>
        <v>215.31909999999999</v>
      </c>
      <c r="AT12">
        <f t="shared" si="10"/>
        <v>210.73769999999999</v>
      </c>
      <c r="AU12">
        <f t="shared" si="10"/>
        <v>224.96010000000001</v>
      </c>
      <c r="AW12">
        <f t="shared" si="24"/>
        <v>215.31909999999999</v>
      </c>
      <c r="AX12">
        <f t="shared" si="11"/>
        <v>210.73769999999999</v>
      </c>
      <c r="AY12">
        <f t="shared" si="11"/>
        <v>224.96010000000001</v>
      </c>
      <c r="BA12">
        <f t="shared" si="25"/>
        <v>215.31909999999999</v>
      </c>
      <c r="BB12">
        <f t="shared" si="12"/>
        <v>210.73769999999999</v>
      </c>
      <c r="BC12">
        <f t="shared" si="12"/>
        <v>224.96010000000001</v>
      </c>
    </row>
    <row r="13" spans="1:59" x14ac:dyDescent="0.35">
      <c r="A13">
        <v>136.87209999999999</v>
      </c>
      <c r="B13">
        <v>160.0351</v>
      </c>
      <c r="C13">
        <v>206.15770000000001</v>
      </c>
      <c r="E13">
        <f t="shared" si="13"/>
        <v>136.87209999999999</v>
      </c>
      <c r="F13">
        <f t="shared" si="0"/>
        <v>160.0351</v>
      </c>
      <c r="G13">
        <f t="shared" si="0"/>
        <v>206.15770000000001</v>
      </c>
      <c r="I13">
        <f t="shared" si="14"/>
        <v>136.87209999999999</v>
      </c>
      <c r="J13">
        <f t="shared" si="1"/>
        <v>160.0351</v>
      </c>
      <c r="K13">
        <f t="shared" si="1"/>
        <v>206.15770000000001</v>
      </c>
      <c r="M13">
        <f t="shared" si="15"/>
        <v>136.87209999999999</v>
      </c>
      <c r="N13">
        <f t="shared" si="2"/>
        <v>160.0351</v>
      </c>
      <c r="O13">
        <f t="shared" si="2"/>
        <v>206.15770000000001</v>
      </c>
      <c r="Q13">
        <f t="shared" si="16"/>
        <v>136.87209999999999</v>
      </c>
      <c r="R13">
        <f t="shared" si="3"/>
        <v>160.0351</v>
      </c>
      <c r="S13">
        <f t="shared" si="3"/>
        <v>206.15770000000001</v>
      </c>
      <c r="U13">
        <f t="shared" si="17"/>
        <v>136.87209999999999</v>
      </c>
      <c r="V13">
        <f t="shared" si="4"/>
        <v>160.0351</v>
      </c>
      <c r="W13">
        <f t="shared" si="4"/>
        <v>206.15770000000001</v>
      </c>
      <c r="Y13">
        <f t="shared" si="18"/>
        <v>136.87209999999999</v>
      </c>
      <c r="Z13">
        <f t="shared" si="5"/>
        <v>160.0351</v>
      </c>
      <c r="AA13">
        <f t="shared" si="5"/>
        <v>206.15770000000001</v>
      </c>
      <c r="AC13">
        <f t="shared" si="19"/>
        <v>136.87209999999999</v>
      </c>
      <c r="AD13">
        <f t="shared" si="6"/>
        <v>160.0351</v>
      </c>
      <c r="AE13">
        <f t="shared" si="6"/>
        <v>206.15770000000001</v>
      </c>
      <c r="AG13">
        <f t="shared" si="20"/>
        <v>136.87209999999999</v>
      </c>
      <c r="AH13">
        <f t="shared" si="7"/>
        <v>160.0351</v>
      </c>
      <c r="AI13">
        <f t="shared" si="7"/>
        <v>206.15770000000001</v>
      </c>
      <c r="AK13">
        <f t="shared" si="21"/>
        <v>136.87209999999999</v>
      </c>
      <c r="AL13">
        <f t="shared" si="8"/>
        <v>160.0351</v>
      </c>
      <c r="AM13">
        <f t="shared" si="8"/>
        <v>206.15770000000001</v>
      </c>
      <c r="AO13">
        <f t="shared" si="22"/>
        <v>136.87209999999999</v>
      </c>
      <c r="AP13">
        <f t="shared" si="9"/>
        <v>160.0351</v>
      </c>
      <c r="AQ13">
        <f t="shared" si="9"/>
        <v>206.15770000000001</v>
      </c>
      <c r="AS13">
        <f t="shared" si="23"/>
        <v>136.87209999999999</v>
      </c>
      <c r="AT13">
        <f t="shared" si="10"/>
        <v>160.0351</v>
      </c>
      <c r="AU13">
        <f t="shared" si="10"/>
        <v>206.15770000000001</v>
      </c>
      <c r="AW13">
        <f t="shared" si="24"/>
        <v>136.87209999999999</v>
      </c>
      <c r="AX13">
        <f t="shared" si="11"/>
        <v>160.0351</v>
      </c>
      <c r="AY13">
        <f t="shared" si="11"/>
        <v>206.15770000000001</v>
      </c>
      <c r="BA13">
        <f t="shared" si="25"/>
        <v>136.87209999999999</v>
      </c>
      <c r="BB13">
        <f t="shared" si="12"/>
        <v>160.0351</v>
      </c>
      <c r="BC13">
        <f t="shared" si="12"/>
        <v>206.15770000000001</v>
      </c>
    </row>
    <row r="14" spans="1:59" x14ac:dyDescent="0.35">
      <c r="A14">
        <v>246.03280000000001</v>
      </c>
      <c r="B14">
        <v>227.7749</v>
      </c>
      <c r="C14">
        <v>189.15940000000001</v>
      </c>
      <c r="E14">
        <f t="shared" si="13"/>
        <v>246.03280000000001</v>
      </c>
      <c r="F14">
        <f t="shared" si="0"/>
        <v>227.7749</v>
      </c>
      <c r="G14">
        <f t="shared" si="0"/>
        <v>189.15940000000001</v>
      </c>
      <c r="I14">
        <f t="shared" si="14"/>
        <v>246.03280000000001</v>
      </c>
      <c r="J14">
        <f t="shared" si="1"/>
        <v>227.7749</v>
      </c>
      <c r="K14">
        <f t="shared" si="1"/>
        <v>189.15940000000001</v>
      </c>
      <c r="M14">
        <f t="shared" si="15"/>
        <v>246.03280000000001</v>
      </c>
      <c r="N14">
        <f t="shared" si="2"/>
        <v>227.7749</v>
      </c>
      <c r="O14">
        <f t="shared" si="2"/>
        <v>189.15940000000001</v>
      </c>
      <c r="Q14">
        <f t="shared" si="16"/>
        <v>246.03280000000001</v>
      </c>
      <c r="R14">
        <f t="shared" si="3"/>
        <v>227.7749</v>
      </c>
      <c r="S14">
        <f t="shared" si="3"/>
        <v>189.15940000000001</v>
      </c>
      <c r="U14">
        <f t="shared" si="17"/>
        <v>246.03280000000001</v>
      </c>
      <c r="V14">
        <f t="shared" si="4"/>
        <v>227.7749</v>
      </c>
      <c r="W14">
        <f t="shared" si="4"/>
        <v>189.15940000000001</v>
      </c>
      <c r="Y14">
        <f t="shared" si="18"/>
        <v>246.03280000000001</v>
      </c>
      <c r="Z14">
        <f t="shared" si="5"/>
        <v>227.7749</v>
      </c>
      <c r="AA14">
        <f t="shared" si="5"/>
        <v>189.15940000000001</v>
      </c>
      <c r="AC14">
        <f t="shared" si="19"/>
        <v>246.03280000000001</v>
      </c>
      <c r="AD14">
        <f t="shared" si="6"/>
        <v>227.7749</v>
      </c>
      <c r="AE14">
        <f t="shared" si="6"/>
        <v>189.15940000000001</v>
      </c>
      <c r="AG14">
        <f t="shared" si="20"/>
        <v>246.03280000000001</v>
      </c>
      <c r="AH14">
        <f t="shared" si="7"/>
        <v>227.7749</v>
      </c>
      <c r="AI14">
        <f t="shared" si="7"/>
        <v>189.15940000000001</v>
      </c>
      <c r="AK14">
        <f t="shared" si="21"/>
        <v>246.03280000000001</v>
      </c>
      <c r="AL14">
        <f t="shared" si="8"/>
        <v>227.7749</v>
      </c>
      <c r="AM14">
        <f t="shared" si="8"/>
        <v>189.15940000000001</v>
      </c>
      <c r="AO14">
        <f t="shared" si="22"/>
        <v>246.03280000000001</v>
      </c>
      <c r="AP14">
        <f t="shared" si="9"/>
        <v>227.7749</v>
      </c>
      <c r="AQ14">
        <f t="shared" si="9"/>
        <v>189.15940000000001</v>
      </c>
      <c r="AS14">
        <f t="shared" si="23"/>
        <v>246.03280000000001</v>
      </c>
      <c r="AT14">
        <f t="shared" si="10"/>
        <v>227.7749</v>
      </c>
      <c r="AU14">
        <f t="shared" si="10"/>
        <v>189.15940000000001</v>
      </c>
      <c r="AW14">
        <f t="shared" si="24"/>
        <v>246.03280000000001</v>
      </c>
      <c r="AX14">
        <f t="shared" si="11"/>
        <v>227.7749</v>
      </c>
      <c r="AY14">
        <f t="shared" si="11"/>
        <v>189.15940000000001</v>
      </c>
      <c r="BA14">
        <f t="shared" si="25"/>
        <v>246.03280000000001</v>
      </c>
      <c r="BB14">
        <f t="shared" si="12"/>
        <v>227.7749</v>
      </c>
      <c r="BC14">
        <f t="shared" si="12"/>
        <v>189.15940000000001</v>
      </c>
    </row>
    <row r="15" spans="1:59" x14ac:dyDescent="0.35">
      <c r="A15">
        <v>304.15629999999999</v>
      </c>
      <c r="B15">
        <v>207.2278</v>
      </c>
      <c r="C15">
        <v>218.4751</v>
      </c>
      <c r="E15">
        <f t="shared" si="13"/>
        <v>304.15629999999999</v>
      </c>
      <c r="F15">
        <f t="shared" si="0"/>
        <v>207.2278</v>
      </c>
      <c r="G15">
        <f t="shared" si="0"/>
        <v>218.4751</v>
      </c>
      <c r="I15">
        <f t="shared" si="14"/>
        <v>304.15629999999999</v>
      </c>
      <c r="J15">
        <f t="shared" si="1"/>
        <v>207.2278</v>
      </c>
      <c r="K15">
        <f t="shared" si="1"/>
        <v>218.4751</v>
      </c>
      <c r="M15">
        <f t="shared" si="15"/>
        <v>304.15629999999999</v>
      </c>
      <c r="N15">
        <f t="shared" si="2"/>
        <v>207.2278</v>
      </c>
      <c r="O15">
        <f t="shared" si="2"/>
        <v>218.4751</v>
      </c>
      <c r="Q15">
        <f t="shared" si="16"/>
        <v>304.15629999999999</v>
      </c>
      <c r="R15">
        <f t="shared" si="3"/>
        <v>207.2278</v>
      </c>
      <c r="S15">
        <f t="shared" si="3"/>
        <v>218.4751</v>
      </c>
      <c r="U15">
        <f t="shared" si="17"/>
        <v>304.15629999999999</v>
      </c>
      <c r="V15">
        <f t="shared" si="4"/>
        <v>207.2278</v>
      </c>
      <c r="W15">
        <f t="shared" si="4"/>
        <v>218.4751</v>
      </c>
      <c r="Y15">
        <f t="shared" si="18"/>
        <v>304.15629999999999</v>
      </c>
      <c r="Z15">
        <f t="shared" si="5"/>
        <v>207.2278</v>
      </c>
      <c r="AA15">
        <f t="shared" si="5"/>
        <v>218.4751</v>
      </c>
      <c r="AC15">
        <f t="shared" si="19"/>
        <v>304.15629999999999</v>
      </c>
      <c r="AD15">
        <f t="shared" si="6"/>
        <v>207.2278</v>
      </c>
      <c r="AE15">
        <f t="shared" si="6"/>
        <v>218.4751</v>
      </c>
      <c r="AG15">
        <f t="shared" si="20"/>
        <v>304.15629999999999</v>
      </c>
      <c r="AH15">
        <f t="shared" si="7"/>
        <v>207.2278</v>
      </c>
      <c r="AI15">
        <f t="shared" si="7"/>
        <v>218.4751</v>
      </c>
      <c r="AK15">
        <f t="shared" si="21"/>
        <v>304.15629999999999</v>
      </c>
      <c r="AL15">
        <f t="shared" si="8"/>
        <v>207.2278</v>
      </c>
      <c r="AM15">
        <f t="shared" si="8"/>
        <v>218.4751</v>
      </c>
      <c r="AO15">
        <f t="shared" si="22"/>
        <v>304.15629999999999</v>
      </c>
      <c r="AP15">
        <f t="shared" si="9"/>
        <v>207.2278</v>
      </c>
      <c r="AQ15">
        <f t="shared" si="9"/>
        <v>218.4751</v>
      </c>
      <c r="AS15">
        <f t="shared" si="23"/>
        <v>304.15629999999999</v>
      </c>
      <c r="AT15">
        <f t="shared" si="10"/>
        <v>207.2278</v>
      </c>
      <c r="AU15">
        <f t="shared" si="10"/>
        <v>218.4751</v>
      </c>
      <c r="AW15">
        <f t="shared" si="24"/>
        <v>304.15629999999999</v>
      </c>
      <c r="AX15">
        <f t="shared" si="11"/>
        <v>207.2278</v>
      </c>
      <c r="AY15">
        <f t="shared" si="11"/>
        <v>218.4751</v>
      </c>
      <c r="BA15">
        <f t="shared" si="25"/>
        <v>304.15629999999999</v>
      </c>
      <c r="BB15">
        <f t="shared" si="12"/>
        <v>207.2278</v>
      </c>
      <c r="BC15">
        <f t="shared" si="12"/>
        <v>218.4751</v>
      </c>
    </row>
    <row r="16" spans="1:59" x14ac:dyDescent="0.35">
      <c r="A16">
        <v>280.29070000000002</v>
      </c>
      <c r="B16">
        <v>216.7627</v>
      </c>
      <c r="C16">
        <v>217.8314</v>
      </c>
      <c r="E16">
        <f t="shared" si="13"/>
        <v>280.29070000000002</v>
      </c>
      <c r="F16">
        <f t="shared" si="0"/>
        <v>216.7627</v>
      </c>
      <c r="G16">
        <f t="shared" si="0"/>
        <v>217.8314</v>
      </c>
      <c r="I16">
        <f t="shared" si="14"/>
        <v>280.29070000000002</v>
      </c>
      <c r="J16">
        <f t="shared" si="1"/>
        <v>216.7627</v>
      </c>
      <c r="K16">
        <f t="shared" si="1"/>
        <v>217.8314</v>
      </c>
      <c r="M16">
        <f t="shared" si="15"/>
        <v>280.29070000000002</v>
      </c>
      <c r="N16">
        <f t="shared" si="2"/>
        <v>216.7627</v>
      </c>
      <c r="O16">
        <f t="shared" si="2"/>
        <v>217.8314</v>
      </c>
      <c r="Q16">
        <f t="shared" si="16"/>
        <v>280.29070000000002</v>
      </c>
      <c r="R16">
        <f t="shared" si="3"/>
        <v>216.7627</v>
      </c>
      <c r="S16">
        <f t="shared" si="3"/>
        <v>217.8314</v>
      </c>
      <c r="U16">
        <f t="shared" si="17"/>
        <v>280.29070000000002</v>
      </c>
      <c r="V16">
        <f t="shared" si="4"/>
        <v>216.7627</v>
      </c>
      <c r="W16">
        <f t="shared" si="4"/>
        <v>217.8314</v>
      </c>
      <c r="Y16">
        <f t="shared" si="18"/>
        <v>280.29070000000002</v>
      </c>
      <c r="Z16">
        <f t="shared" si="5"/>
        <v>216.7627</v>
      </c>
      <c r="AA16">
        <f t="shared" si="5"/>
        <v>217.8314</v>
      </c>
      <c r="AC16">
        <f t="shared" si="19"/>
        <v>280.29070000000002</v>
      </c>
      <c r="AD16">
        <f t="shared" si="6"/>
        <v>216.7627</v>
      </c>
      <c r="AE16">
        <f t="shared" si="6"/>
        <v>217.8314</v>
      </c>
      <c r="AG16">
        <f t="shared" si="20"/>
        <v>280.29070000000002</v>
      </c>
      <c r="AH16">
        <f t="shared" si="7"/>
        <v>216.7627</v>
      </c>
      <c r="AI16">
        <f t="shared" si="7"/>
        <v>217.8314</v>
      </c>
      <c r="AK16">
        <f t="shared" si="21"/>
        <v>280.29070000000002</v>
      </c>
      <c r="AL16">
        <f t="shared" si="8"/>
        <v>216.7627</v>
      </c>
      <c r="AM16">
        <f t="shared" si="8"/>
        <v>217.8314</v>
      </c>
      <c r="AO16">
        <f t="shared" si="22"/>
        <v>280.29070000000002</v>
      </c>
      <c r="AP16">
        <f t="shared" si="9"/>
        <v>216.7627</v>
      </c>
      <c r="AQ16">
        <f t="shared" si="9"/>
        <v>217.8314</v>
      </c>
      <c r="AS16">
        <f t="shared" si="23"/>
        <v>280.29070000000002</v>
      </c>
      <c r="AT16">
        <f t="shared" si="10"/>
        <v>216.7627</v>
      </c>
      <c r="AU16">
        <f t="shared" si="10"/>
        <v>217.8314</v>
      </c>
      <c r="AW16">
        <f t="shared" si="24"/>
        <v>280.29070000000002</v>
      </c>
      <c r="AX16">
        <f t="shared" si="11"/>
        <v>216.7627</v>
      </c>
      <c r="AY16">
        <f t="shared" si="11"/>
        <v>217.8314</v>
      </c>
      <c r="BA16">
        <f t="shared" si="25"/>
        <v>280.29070000000002</v>
      </c>
      <c r="BB16">
        <f t="shared" si="12"/>
        <v>216.7627</v>
      </c>
      <c r="BC16">
        <f t="shared" si="12"/>
        <v>217.8314</v>
      </c>
    </row>
    <row r="17" spans="1:55" x14ac:dyDescent="0.35">
      <c r="A17">
        <v>202.82</v>
      </c>
      <c r="B17">
        <v>250.0883</v>
      </c>
      <c r="C17">
        <v>218.14449999999999</v>
      </c>
      <c r="E17">
        <f t="shared" si="13"/>
        <v>202.82</v>
      </c>
      <c r="F17">
        <f t="shared" si="0"/>
        <v>250.0883</v>
      </c>
      <c r="G17">
        <f t="shared" si="0"/>
        <v>218.14449999999999</v>
      </c>
      <c r="I17">
        <f t="shared" si="14"/>
        <v>202.82</v>
      </c>
      <c r="J17">
        <f t="shared" si="1"/>
        <v>250.0883</v>
      </c>
      <c r="K17">
        <f t="shared" si="1"/>
        <v>218.14449999999999</v>
      </c>
      <c r="M17">
        <f t="shared" si="15"/>
        <v>202.82</v>
      </c>
      <c r="N17">
        <f t="shared" si="2"/>
        <v>250.0883</v>
      </c>
      <c r="O17">
        <f t="shared" si="2"/>
        <v>218.14449999999999</v>
      </c>
      <c r="Q17">
        <f t="shared" si="16"/>
        <v>202.82</v>
      </c>
      <c r="R17">
        <f t="shared" si="3"/>
        <v>250.0883</v>
      </c>
      <c r="S17">
        <f t="shared" si="3"/>
        <v>218.14449999999999</v>
      </c>
      <c r="U17">
        <f t="shared" si="17"/>
        <v>202.82</v>
      </c>
      <c r="V17">
        <f t="shared" si="4"/>
        <v>250.0883</v>
      </c>
      <c r="W17">
        <f t="shared" si="4"/>
        <v>218.14449999999999</v>
      </c>
      <c r="Y17">
        <f t="shared" si="18"/>
        <v>202.82</v>
      </c>
      <c r="Z17">
        <f t="shared" si="5"/>
        <v>250.0883</v>
      </c>
      <c r="AA17">
        <f t="shared" si="5"/>
        <v>218.14449999999999</v>
      </c>
      <c r="AC17">
        <f t="shared" si="19"/>
        <v>202.82</v>
      </c>
      <c r="AD17">
        <f t="shared" si="6"/>
        <v>250.0883</v>
      </c>
      <c r="AE17">
        <f t="shared" si="6"/>
        <v>218.14449999999999</v>
      </c>
      <c r="AG17">
        <f t="shared" si="20"/>
        <v>202.82</v>
      </c>
      <c r="AH17">
        <f t="shared" si="7"/>
        <v>250.0883</v>
      </c>
      <c r="AI17">
        <f t="shared" si="7"/>
        <v>218.14449999999999</v>
      </c>
      <c r="AK17">
        <f t="shared" si="21"/>
        <v>202.82</v>
      </c>
      <c r="AL17">
        <f t="shared" si="8"/>
        <v>250.0883</v>
      </c>
      <c r="AM17">
        <f t="shared" si="8"/>
        <v>218.14449999999999</v>
      </c>
      <c r="AO17">
        <f t="shared" si="22"/>
        <v>202.82</v>
      </c>
      <c r="AP17">
        <f t="shared" si="9"/>
        <v>250.0883</v>
      </c>
      <c r="AQ17">
        <f t="shared" si="9"/>
        <v>218.14449999999999</v>
      </c>
      <c r="AS17">
        <f t="shared" si="23"/>
        <v>202.82</v>
      </c>
      <c r="AT17">
        <f t="shared" si="10"/>
        <v>250.0883</v>
      </c>
      <c r="AU17">
        <f t="shared" si="10"/>
        <v>218.14449999999999</v>
      </c>
      <c r="AW17">
        <f t="shared" si="24"/>
        <v>202.82</v>
      </c>
      <c r="AX17">
        <f t="shared" si="11"/>
        <v>250.0883</v>
      </c>
      <c r="AY17">
        <f t="shared" si="11"/>
        <v>218.14449999999999</v>
      </c>
      <c r="BA17">
        <f t="shared" si="25"/>
        <v>202.82</v>
      </c>
      <c r="BB17">
        <f t="shared" si="12"/>
        <v>250.0883</v>
      </c>
      <c r="BC17">
        <f t="shared" si="12"/>
        <v>218.14449999999999</v>
      </c>
    </row>
    <row r="18" spans="1:55" x14ac:dyDescent="0.35">
      <c r="A18">
        <v>309.43650000000002</v>
      </c>
      <c r="B18">
        <v>268.3159</v>
      </c>
      <c r="C18">
        <v>301.16329999999999</v>
      </c>
      <c r="E18">
        <f t="shared" si="13"/>
        <v>309.43650000000002</v>
      </c>
      <c r="F18">
        <f t="shared" si="0"/>
        <v>268.3159</v>
      </c>
      <c r="G18">
        <f t="shared" si="0"/>
        <v>301.16329999999999</v>
      </c>
      <c r="I18">
        <f t="shared" si="14"/>
        <v>309.43650000000002</v>
      </c>
      <c r="J18">
        <f t="shared" si="1"/>
        <v>268.3159</v>
      </c>
      <c r="K18">
        <f t="shared" si="1"/>
        <v>301.16329999999999</v>
      </c>
      <c r="M18">
        <f t="shared" si="15"/>
        <v>309.43650000000002</v>
      </c>
      <c r="N18">
        <f t="shared" si="2"/>
        <v>268.3159</v>
      </c>
      <c r="O18">
        <f t="shared" si="2"/>
        <v>301.16329999999999</v>
      </c>
      <c r="Q18">
        <f t="shared" si="16"/>
        <v>309.43650000000002</v>
      </c>
      <c r="R18">
        <f t="shared" si="3"/>
        <v>268.3159</v>
      </c>
      <c r="S18">
        <f t="shared" si="3"/>
        <v>301.16329999999999</v>
      </c>
      <c r="U18">
        <f t="shared" si="17"/>
        <v>309.43650000000002</v>
      </c>
      <c r="V18">
        <f t="shared" si="4"/>
        <v>268.3159</v>
      </c>
      <c r="W18">
        <f t="shared" si="4"/>
        <v>301.16329999999999</v>
      </c>
      <c r="Y18">
        <f t="shared" si="18"/>
        <v>309.43650000000002</v>
      </c>
      <c r="Z18">
        <f t="shared" si="5"/>
        <v>268.3159</v>
      </c>
      <c r="AA18">
        <f t="shared" si="5"/>
        <v>301.16329999999999</v>
      </c>
      <c r="AC18">
        <f t="shared" si="19"/>
        <v>309.43650000000002</v>
      </c>
      <c r="AD18">
        <f t="shared" si="6"/>
        <v>268.3159</v>
      </c>
      <c r="AE18">
        <f t="shared" si="6"/>
        <v>301.16329999999999</v>
      </c>
      <c r="AG18">
        <f t="shared" si="20"/>
        <v>309.43650000000002</v>
      </c>
      <c r="AH18">
        <f t="shared" si="7"/>
        <v>268.3159</v>
      </c>
      <c r="AI18">
        <f t="shared" si="7"/>
        <v>301.16329999999999</v>
      </c>
      <c r="AK18">
        <f t="shared" si="21"/>
        <v>309.43650000000002</v>
      </c>
      <c r="AL18">
        <f t="shared" si="8"/>
        <v>268.3159</v>
      </c>
      <c r="AM18">
        <f t="shared" si="8"/>
        <v>301.16329999999999</v>
      </c>
      <c r="AO18">
        <f t="shared" si="22"/>
        <v>309.43650000000002</v>
      </c>
      <c r="AP18">
        <f t="shared" si="9"/>
        <v>268.3159</v>
      </c>
      <c r="AQ18">
        <f t="shared" si="9"/>
        <v>301.16329999999999</v>
      </c>
      <c r="AS18">
        <f t="shared" si="23"/>
        <v>309.43650000000002</v>
      </c>
      <c r="AT18">
        <f t="shared" si="10"/>
        <v>268.3159</v>
      </c>
      <c r="AU18">
        <f t="shared" si="10"/>
        <v>301.16329999999999</v>
      </c>
      <c r="AW18">
        <f t="shared" si="24"/>
        <v>309.43650000000002</v>
      </c>
      <c r="AX18">
        <f t="shared" si="11"/>
        <v>268.3159</v>
      </c>
      <c r="AY18">
        <f t="shared" si="11"/>
        <v>301.16329999999999</v>
      </c>
      <c r="BA18">
        <f t="shared" si="25"/>
        <v>309.43650000000002</v>
      </c>
      <c r="BB18">
        <f t="shared" si="12"/>
        <v>268.3159</v>
      </c>
      <c r="BC18">
        <f t="shared" si="12"/>
        <v>301.16329999999999</v>
      </c>
    </row>
    <row r="19" spans="1:55" x14ac:dyDescent="0.35">
      <c r="A19">
        <v>244.13210000000001</v>
      </c>
      <c r="B19">
        <v>231.7638</v>
      </c>
      <c r="E19">
        <f t="shared" si="13"/>
        <v>244.13210000000001</v>
      </c>
      <c r="F19">
        <f t="shared" si="0"/>
        <v>231.7638</v>
      </c>
      <c r="G19">
        <f>C22</f>
        <v>217.55429333333333</v>
      </c>
      <c r="I19">
        <f t="shared" si="14"/>
        <v>244.13210000000001</v>
      </c>
      <c r="J19">
        <f t="shared" si="1"/>
        <v>231.7638</v>
      </c>
      <c r="K19">
        <f t="array" ref="K19:K21">TREND(G4:G21,E4:F21,I19:J21)</f>
        <v>211.28919326562661</v>
      </c>
      <c r="M19">
        <f t="shared" si="15"/>
        <v>244.13210000000001</v>
      </c>
      <c r="N19">
        <f t="shared" si="2"/>
        <v>231.7638</v>
      </c>
      <c r="O19">
        <f t="array" ref="O19:O21">TREND(K4:K21,I4:J21,M19:N21)</f>
        <v>213.14575767286132</v>
      </c>
      <c r="Q19">
        <f t="shared" si="16"/>
        <v>244.13210000000001</v>
      </c>
      <c r="R19">
        <f t="shared" si="3"/>
        <v>231.7638</v>
      </c>
      <c r="S19">
        <f t="array" ref="S19:S21">TREND(O4:O21,M4:N21,Q19:R21)</f>
        <v>213.81379660516242</v>
      </c>
      <c r="U19">
        <f t="shared" si="17"/>
        <v>244.13210000000001</v>
      </c>
      <c r="V19">
        <f t="shared" si="4"/>
        <v>231.7638</v>
      </c>
      <c r="W19">
        <f t="array" ref="W19:W21">TREND(S4:S21,Q4:R21,U19:V21)</f>
        <v>213.99637841755541</v>
      </c>
      <c r="Y19">
        <f t="shared" si="18"/>
        <v>244.13210000000001</v>
      </c>
      <c r="Z19">
        <f t="shared" si="5"/>
        <v>231.7638</v>
      </c>
      <c r="AA19">
        <f t="array" ref="AA19:AA21">TREND(W4:W21,U4:V21,Y19:Z21)</f>
        <v>214.04385245637542</v>
      </c>
      <c r="AC19">
        <f t="shared" si="19"/>
        <v>244.13210000000001</v>
      </c>
      <c r="AD19">
        <f t="shared" si="6"/>
        <v>231.7638</v>
      </c>
      <c r="AE19">
        <f t="array" ref="AE19:AE21">TREND(AA4:AA21,Y4:Z21,AC19:AD21)</f>
        <v>214.0560618285655</v>
      </c>
      <c r="AG19">
        <f t="shared" si="20"/>
        <v>244.13210000000001</v>
      </c>
      <c r="AH19">
        <f t="shared" si="7"/>
        <v>231.7638</v>
      </c>
      <c r="AI19">
        <f t="array" ref="AI19:AI21">TREND(AE4:AE21,AC4:AD21,AG19:AH21)</f>
        <v>214.05919398897979</v>
      </c>
      <c r="AK19">
        <f t="shared" si="21"/>
        <v>244.13210000000001</v>
      </c>
      <c r="AL19">
        <f t="shared" si="8"/>
        <v>231.7638</v>
      </c>
      <c r="AM19">
        <f t="array" ref="AM19:AM21">TREND(AI4:AI21,AG4:AH21,AK19:AL21)</f>
        <v>214.05999704285946</v>
      </c>
      <c r="AO19">
        <f t="shared" si="22"/>
        <v>244.13210000000001</v>
      </c>
      <c r="AP19">
        <f t="shared" si="9"/>
        <v>231.7638</v>
      </c>
      <c r="AQ19">
        <f t="array" ref="AQ19:AQ21">TREND(AM4:AM21,AK4:AL21,AO19:AP21)</f>
        <v>214.06020291034034</v>
      </c>
      <c r="AS19">
        <f t="shared" si="23"/>
        <v>244.13210000000001</v>
      </c>
      <c r="AT19">
        <f t="shared" si="10"/>
        <v>231.7638</v>
      </c>
      <c r="AU19">
        <f t="array" ref="AU19:AU21">TREND(AQ4:AQ21,AO4:AP21,AS19:AT21)</f>
        <v>214.06025568403837</v>
      </c>
      <c r="AW19">
        <f t="shared" si="24"/>
        <v>244.13210000000001</v>
      </c>
      <c r="AX19">
        <f t="shared" si="11"/>
        <v>231.7638</v>
      </c>
      <c r="AY19">
        <f t="array" ref="AY19:AY21">TREND(AU4:AU21,AS4:AT21,AW19:AX21)</f>
        <v>214.06026921236997</v>
      </c>
      <c r="BA19">
        <f t="shared" si="25"/>
        <v>244.13210000000001</v>
      </c>
      <c r="BB19">
        <f t="shared" si="12"/>
        <v>231.7638</v>
      </c>
      <c r="BC19">
        <f t="array" ref="BC19:BC21">TREND(AY4:AY21,AW4:AX21,BA19:BB21)</f>
        <v>214.06027268029939</v>
      </c>
    </row>
    <row r="20" spans="1:55" x14ac:dyDescent="0.35">
      <c r="A20">
        <v>343.637</v>
      </c>
      <c r="B20">
        <v>299.60700000000003</v>
      </c>
      <c r="E20">
        <f t="shared" si="13"/>
        <v>343.637</v>
      </c>
      <c r="F20">
        <f t="shared" si="13"/>
        <v>299.60700000000003</v>
      </c>
      <c r="G20">
        <f>G19</f>
        <v>217.55429333333333</v>
      </c>
      <c r="I20">
        <f t="shared" si="14"/>
        <v>343.637</v>
      </c>
      <c r="J20">
        <f t="shared" si="14"/>
        <v>299.60700000000003</v>
      </c>
      <c r="K20">
        <v>257.23730212981775</v>
      </c>
      <c r="M20">
        <f t="shared" si="15"/>
        <v>343.637</v>
      </c>
      <c r="N20">
        <f t="shared" si="2"/>
        <v>299.60700000000003</v>
      </c>
      <c r="O20">
        <v>265.83212595522173</v>
      </c>
      <c r="Q20">
        <f t="shared" si="16"/>
        <v>343.637</v>
      </c>
      <c r="R20">
        <f t="shared" si="3"/>
        <v>299.60700000000003</v>
      </c>
      <c r="S20">
        <v>267.93069387413868</v>
      </c>
      <c r="U20">
        <f t="shared" si="17"/>
        <v>343.637</v>
      </c>
      <c r="V20">
        <f t="shared" si="4"/>
        <v>299.60700000000003</v>
      </c>
      <c r="W20">
        <v>268.46244019722769</v>
      </c>
      <c r="Y20">
        <f t="shared" si="18"/>
        <v>343.637</v>
      </c>
      <c r="Z20">
        <f t="shared" si="5"/>
        <v>299.60700000000003</v>
      </c>
      <c r="AA20">
        <v>268.59838366279757</v>
      </c>
      <c r="AC20">
        <f t="shared" si="19"/>
        <v>343.637</v>
      </c>
      <c r="AD20">
        <f t="shared" si="6"/>
        <v>299.60700000000003</v>
      </c>
      <c r="AE20">
        <v>268.63321044723784</v>
      </c>
      <c r="AG20">
        <f t="shared" si="20"/>
        <v>343.637</v>
      </c>
      <c r="AH20">
        <f t="shared" si="7"/>
        <v>299.60700000000003</v>
      </c>
      <c r="AI20">
        <v>268.64213685456212</v>
      </c>
      <c r="AK20">
        <f t="shared" si="21"/>
        <v>343.637</v>
      </c>
      <c r="AL20">
        <f t="shared" si="8"/>
        <v>299.60700000000003</v>
      </c>
      <c r="AM20">
        <v>268.64442502349277</v>
      </c>
      <c r="AO20">
        <f t="shared" si="22"/>
        <v>343.637</v>
      </c>
      <c r="AP20">
        <f t="shared" si="9"/>
        <v>299.60700000000003</v>
      </c>
      <c r="AQ20">
        <v>268.64501158094174</v>
      </c>
      <c r="AS20">
        <f t="shared" si="23"/>
        <v>343.637</v>
      </c>
      <c r="AT20">
        <f t="shared" si="10"/>
        <v>299.60700000000003</v>
      </c>
      <c r="AU20">
        <v>268.64516194207204</v>
      </c>
      <c r="AW20">
        <f t="shared" si="24"/>
        <v>343.637</v>
      </c>
      <c r="AX20">
        <f t="shared" si="11"/>
        <v>299.60700000000003</v>
      </c>
      <c r="AY20">
        <v>268.64520048646398</v>
      </c>
      <c r="BA20">
        <f t="shared" si="25"/>
        <v>343.637</v>
      </c>
      <c r="BB20">
        <f t="shared" si="12"/>
        <v>299.60700000000003</v>
      </c>
      <c r="BC20">
        <v>268.64521036714666</v>
      </c>
    </row>
    <row r="21" spans="1:55" x14ac:dyDescent="0.35">
      <c r="A21" s="13">
        <v>290.00119999999998</v>
      </c>
      <c r="B21" s="13">
        <v>270.83429999999998</v>
      </c>
      <c r="C21" s="13"/>
      <c r="E21" s="13">
        <f t="shared" si="13"/>
        <v>290.00119999999998</v>
      </c>
      <c r="F21" s="13">
        <f t="shared" si="13"/>
        <v>270.83429999999998</v>
      </c>
      <c r="G21" s="13">
        <f>G20</f>
        <v>217.55429333333333</v>
      </c>
      <c r="I21" s="13">
        <f t="shared" si="14"/>
        <v>290.00119999999998</v>
      </c>
      <c r="J21" s="13">
        <f t="shared" si="14"/>
        <v>270.83429999999998</v>
      </c>
      <c r="K21" s="13">
        <v>236.51742746482623</v>
      </c>
      <c r="M21" s="13">
        <f t="shared" si="15"/>
        <v>290.00119999999998</v>
      </c>
      <c r="N21" s="13">
        <f t="shared" si="2"/>
        <v>270.83429999999998</v>
      </c>
      <c r="O21" s="13">
        <v>241.8958977777713</v>
      </c>
      <c r="Q21" s="13">
        <f t="shared" si="16"/>
        <v>290.00119999999998</v>
      </c>
      <c r="R21" s="13">
        <f t="shared" si="3"/>
        <v>270.83429999999998</v>
      </c>
      <c r="S21" s="13">
        <v>243.32781363516452</v>
      </c>
      <c r="U21" s="13">
        <f t="shared" si="17"/>
        <v>290.00119999999998</v>
      </c>
      <c r="V21" s="13">
        <f t="shared" si="4"/>
        <v>270.83429999999998</v>
      </c>
      <c r="W21" s="13">
        <v>243.69806862796153</v>
      </c>
      <c r="Y21" s="13">
        <f t="shared" si="18"/>
        <v>290.00119999999998</v>
      </c>
      <c r="Z21" s="13">
        <f t="shared" si="5"/>
        <v>270.83429999999998</v>
      </c>
      <c r="AA21" s="13">
        <v>243.79317053460412</v>
      </c>
      <c r="AC21" s="13">
        <f t="shared" si="19"/>
        <v>290.00119999999998</v>
      </c>
      <c r="AD21" s="13">
        <f t="shared" si="6"/>
        <v>270.83429999999998</v>
      </c>
      <c r="AE21" s="13">
        <v>243.81756064180581</v>
      </c>
      <c r="AG21" s="13">
        <f t="shared" si="20"/>
        <v>290.00119999999998</v>
      </c>
      <c r="AH21" s="13">
        <f t="shared" si="7"/>
        <v>270.83429999999998</v>
      </c>
      <c r="AI21" s="13">
        <v>243.82381359700076</v>
      </c>
      <c r="AK21" s="13">
        <f t="shared" si="21"/>
        <v>290.00119999999998</v>
      </c>
      <c r="AL21" s="13">
        <f t="shared" si="8"/>
        <v>270.83429999999998</v>
      </c>
      <c r="AM21" s="13">
        <v>243.82541655327773</v>
      </c>
      <c r="AO21" s="13">
        <f t="shared" si="22"/>
        <v>290.00119999999998</v>
      </c>
      <c r="AP21" s="13">
        <f t="shared" si="9"/>
        <v>270.83429999999998</v>
      </c>
      <c r="AQ21" s="13">
        <v>243.82582746630226</v>
      </c>
      <c r="AS21" s="13">
        <f t="shared" si="23"/>
        <v>290.00119999999998</v>
      </c>
      <c r="AT21" s="13">
        <f t="shared" si="10"/>
        <v>270.83429999999998</v>
      </c>
      <c r="AU21" s="13">
        <v>243.82593280216653</v>
      </c>
      <c r="AW21" s="13">
        <f t="shared" si="24"/>
        <v>290.00119999999998</v>
      </c>
      <c r="AX21" s="13">
        <f t="shared" si="11"/>
        <v>270.83429999999998</v>
      </c>
      <c r="AY21" s="13">
        <v>243.8259598045554</v>
      </c>
      <c r="BA21" s="13">
        <f t="shared" si="25"/>
        <v>290.00119999999998</v>
      </c>
      <c r="BB21" s="13">
        <f t="shared" si="12"/>
        <v>270.83429999999998</v>
      </c>
      <c r="BC21" s="13">
        <v>243.82596672649822</v>
      </c>
    </row>
    <row r="22" spans="1:55" x14ac:dyDescent="0.35">
      <c r="C22">
        <f>AVERAGE(C4:C21)</f>
        <v>217.55429333333333</v>
      </c>
      <c r="E22">
        <f>AVERAGE(E4:E21)</f>
        <v>264.34115555555559</v>
      </c>
      <c r="F22">
        <f>AVERAGE(F4:F21)</f>
        <v>239.63485555555559</v>
      </c>
      <c r="G22">
        <f>AVERAGE(G4:G21)</f>
        <v>217.55429333333331</v>
      </c>
    </row>
    <row r="24" spans="1:55" x14ac:dyDescent="0.35">
      <c r="E24" s="9" t="e" cm="1">
        <f t="array" aca="1" ref="E24" ca="1">COV(E4:G21)</f>
        <v>#NAME?</v>
      </c>
      <c r="F24" s="15"/>
      <c r="G24" s="10"/>
    </row>
    <row r="25" spans="1:55" x14ac:dyDescent="0.35">
      <c r="E25" s="16"/>
      <c r="G25" s="17"/>
    </row>
    <row r="26" spans="1:55" x14ac:dyDescent="0.35">
      <c r="E26" s="11"/>
      <c r="F26" s="13"/>
      <c r="G26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EM Norm 1</vt:lpstr>
      <vt:lpstr>EM Norm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2022-12-29T19:28:44Z</dcterms:created>
  <dcterms:modified xsi:type="dcterms:W3CDTF">2022-12-29T19:47:24Z</dcterms:modified>
</cp:coreProperties>
</file>