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A819182-94D0-4E95-935D-D7A5E39D1AE6}" xr6:coauthVersionLast="47" xr6:coauthVersionMax="47" xr10:uidLastSave="{00000000-0000-0000-0000-000000000000}"/>
  <bookViews>
    <workbookView xWindow="-110" yWindow="-110" windowWidth="19420" windowHeight="10300" xr2:uid="{0DD7F1A2-70FE-454D-9267-5A4F1DA79585}"/>
  </bookViews>
  <sheets>
    <sheet name="Title" sheetId="5" r:id="rId1"/>
    <sheet name="Runs Test 0" sheetId="1" r:id="rId2"/>
    <sheet name="Runs Test 1" sheetId="2" r:id="rId3"/>
    <sheet name="Runs Test 2" sheetId="3" r:id="rId4"/>
    <sheet name="Runs Test 3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4" l="1"/>
  <c r="K20" i="4"/>
  <c r="L16" i="4"/>
  <c r="K16" i="4"/>
  <c r="K15" i="4" a="1"/>
  <c r="L23" i="4" s="1"/>
  <c r="W11" i="4"/>
  <c r="V11" i="4"/>
  <c r="Y10" i="4"/>
  <c r="U10" i="4"/>
  <c r="Z9" i="4"/>
  <c r="W9" i="4"/>
  <c r="Y8" i="4"/>
  <c r="X8" i="4"/>
  <c r="U8" i="4"/>
  <c r="W7" i="4"/>
  <c r="V7" i="4"/>
  <c r="Y6" i="4"/>
  <c r="U6" i="4"/>
  <c r="Z5" i="4"/>
  <c r="W5" i="4"/>
  <c r="Y4" i="4"/>
  <c r="X4" i="4"/>
  <c r="U4" i="4"/>
  <c r="U4" i="4" a="1"/>
  <c r="U11" i="4" s="1"/>
  <c r="S10" i="4"/>
  <c r="R10" i="4"/>
  <c r="S8" i="4"/>
  <c r="R8" i="4"/>
  <c r="S6" i="4"/>
  <c r="R6" i="4"/>
  <c r="S4" i="4"/>
  <c r="R4" i="4"/>
  <c r="R4" i="4" a="1"/>
  <c r="S9" i="4" s="1"/>
  <c r="O12" i="4"/>
  <c r="N12" i="4"/>
  <c r="N11" i="4"/>
  <c r="P10" i="4"/>
  <c r="O10" i="4"/>
  <c r="P9" i="4"/>
  <c r="O9" i="4"/>
  <c r="O8" i="4"/>
  <c r="N8" i="4"/>
  <c r="P7" i="4"/>
  <c r="N7" i="4"/>
  <c r="P6" i="4"/>
  <c r="P5" i="4"/>
  <c r="O5" i="4"/>
  <c r="N5" i="4"/>
  <c r="O4" i="4"/>
  <c r="N4" i="4"/>
  <c r="N4" i="4" a="1"/>
  <c r="P11" i="4" s="1"/>
  <c r="K11" i="4"/>
  <c r="L10" i="4"/>
  <c r="K10" i="4"/>
  <c r="K9" i="4"/>
  <c r="L8" i="4"/>
  <c r="K8" i="4"/>
  <c r="K7" i="4"/>
  <c r="L6" i="4"/>
  <c r="K6" i="4"/>
  <c r="K5" i="4"/>
  <c r="L4" i="4"/>
  <c r="K4" i="4"/>
  <c r="K4" i="4" a="1"/>
  <c r="L11" i="4" s="1"/>
  <c r="I16" i="4"/>
  <c r="H16" i="4"/>
  <c r="I12" i="4"/>
  <c r="H12" i="4"/>
  <c r="I8" i="4"/>
  <c r="H8" i="4"/>
  <c r="I4" i="4"/>
  <c r="H4" i="4"/>
  <c r="H4" i="4" a="1"/>
  <c r="I15" i="4" s="1"/>
  <c r="F25" i="3"/>
  <c r="G24" i="3"/>
  <c r="F21" i="3"/>
  <c r="G20" i="3"/>
  <c r="F19" i="3" a="1"/>
  <c r="F24" i="3" s="1"/>
  <c r="I15" i="3"/>
  <c r="I11" i="3"/>
  <c r="I8" i="3" a="1"/>
  <c r="J14" i="3" s="1"/>
  <c r="G13" i="3"/>
  <c r="G11" i="3"/>
  <c r="F10" i="3"/>
  <c r="G9" i="3"/>
  <c r="G7" i="3"/>
  <c r="F6" i="3"/>
  <c r="G5" i="3"/>
  <c r="F5" i="3" a="1"/>
  <c r="F13" i="3" s="1"/>
  <c r="D15" i="2"/>
  <c r="D11" i="2"/>
  <c r="D9" i="2"/>
  <c r="J8" i="2"/>
  <c r="D8" i="2"/>
  <c r="J7" i="2"/>
  <c r="D7" i="2"/>
  <c r="L11" i="2"/>
  <c r="M10" i="2"/>
  <c r="L7" i="2"/>
  <c r="M6" i="2"/>
  <c r="L5" i="2" a="1"/>
  <c r="L10" i="2" s="1"/>
  <c r="D5" i="2"/>
  <c r="F23" i="1"/>
  <c r="F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M7" i="1"/>
  <c r="K7" i="1"/>
  <c r="J7" i="1"/>
  <c r="M7" i="2" l="1"/>
  <c r="M11" i="2"/>
  <c r="G6" i="3"/>
  <c r="G10" i="3"/>
  <c r="I8" i="3"/>
  <c r="I12" i="3"/>
  <c r="I16" i="3"/>
  <c r="G21" i="3"/>
  <c r="G25" i="3"/>
  <c r="H5" i="4"/>
  <c r="H9" i="4"/>
  <c r="H13" i="4"/>
  <c r="H17" i="4"/>
  <c r="L5" i="4"/>
  <c r="L9" i="4"/>
  <c r="P4" i="4"/>
  <c r="O7" i="4"/>
  <c r="N10" i="4"/>
  <c r="P12" i="4"/>
  <c r="R7" i="4"/>
  <c r="R11" i="4"/>
  <c r="Z4" i="4"/>
  <c r="V6" i="4"/>
  <c r="X7" i="4"/>
  <c r="Z8" i="4"/>
  <c r="V10" i="4"/>
  <c r="X11" i="4"/>
  <c r="K17" i="4"/>
  <c r="K21" i="4"/>
  <c r="J15" i="3"/>
  <c r="L8" i="2"/>
  <c r="L12" i="2"/>
  <c r="F7" i="3"/>
  <c r="F11" i="3"/>
  <c r="J8" i="3"/>
  <c r="J12" i="3"/>
  <c r="J16" i="3"/>
  <c r="F22" i="3"/>
  <c r="F26" i="3"/>
  <c r="I5" i="4"/>
  <c r="I9" i="4"/>
  <c r="I13" i="4"/>
  <c r="I17" i="4"/>
  <c r="S7" i="4"/>
  <c r="S11" i="4"/>
  <c r="U5" i="4"/>
  <c r="W6" i="4"/>
  <c r="Y7" i="4"/>
  <c r="U9" i="4"/>
  <c r="W10" i="4"/>
  <c r="Y11" i="4"/>
  <c r="L17" i="4"/>
  <c r="L21" i="4"/>
  <c r="M8" i="2"/>
  <c r="M12" i="2"/>
  <c r="I9" i="3"/>
  <c r="I13" i="3"/>
  <c r="G22" i="3"/>
  <c r="G26" i="3"/>
  <c r="H6" i="4"/>
  <c r="H10" i="4"/>
  <c r="H14" i="4"/>
  <c r="H18" i="4"/>
  <c r="V5" i="4"/>
  <c r="X6" i="4"/>
  <c r="Z7" i="4"/>
  <c r="V9" i="4"/>
  <c r="X10" i="4"/>
  <c r="Z11" i="4"/>
  <c r="K18" i="4"/>
  <c r="K22" i="4"/>
  <c r="L5" i="2"/>
  <c r="L9" i="2"/>
  <c r="L13" i="2"/>
  <c r="F8" i="3"/>
  <c r="F12" i="3"/>
  <c r="J9" i="3"/>
  <c r="J13" i="3"/>
  <c r="F19" i="3"/>
  <c r="F23" i="3"/>
  <c r="F27" i="3"/>
  <c r="I6" i="4"/>
  <c r="I10" i="4"/>
  <c r="I14" i="4"/>
  <c r="I18" i="4"/>
  <c r="L18" i="4"/>
  <c r="L22" i="4"/>
  <c r="M5" i="2"/>
  <c r="M9" i="2"/>
  <c r="M13" i="2"/>
  <c r="G8" i="3"/>
  <c r="G12" i="3"/>
  <c r="I10" i="3"/>
  <c r="I14" i="3"/>
  <c r="G19" i="3"/>
  <c r="G23" i="3"/>
  <c r="G27" i="3"/>
  <c r="H7" i="4"/>
  <c r="H11" i="4"/>
  <c r="H15" i="4"/>
  <c r="L7" i="4"/>
  <c r="N6" i="4"/>
  <c r="P8" i="4"/>
  <c r="O11" i="4"/>
  <c r="R5" i="4"/>
  <c r="R9" i="4"/>
  <c r="V4" i="4"/>
  <c r="X5" i="4"/>
  <c r="Z6" i="4"/>
  <c r="V8" i="4"/>
  <c r="X9" i="4"/>
  <c r="Z10" i="4"/>
  <c r="K15" i="4"/>
  <c r="K19" i="4"/>
  <c r="K23" i="4"/>
  <c r="J11" i="3"/>
  <c r="L6" i="2"/>
  <c r="F5" i="3"/>
  <c r="F9" i="3"/>
  <c r="J10" i="3"/>
  <c r="F20" i="3"/>
  <c r="I7" i="4"/>
  <c r="I11" i="4"/>
  <c r="O6" i="4"/>
  <c r="N9" i="4"/>
  <c r="S5" i="4"/>
  <c r="W4" i="4"/>
  <c r="Y5" i="4"/>
  <c r="U7" i="4"/>
  <c r="W8" i="4"/>
  <c r="Y9" i="4"/>
  <c r="L15" i="4"/>
  <c r="L19" i="4"/>
  <c r="J7" i="3"/>
  <c r="G3" i="3"/>
  <c r="D11" i="3" s="1"/>
  <c r="B17" i="2"/>
  <c r="B14" i="2"/>
  <c r="G8" i="2"/>
  <c r="B8" i="2"/>
  <c r="B9" i="2" s="1"/>
  <c r="G7" i="2"/>
  <c r="G9" i="2" s="1"/>
  <c r="G5" i="2"/>
  <c r="B5" i="2"/>
  <c r="B7" i="2" s="1"/>
  <c r="B23" i="1"/>
  <c r="I21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A8" i="1"/>
  <c r="B8" i="1" s="1"/>
  <c r="B7" i="1"/>
  <c r="I8" i="1" l="1"/>
  <c r="I13" i="1"/>
  <c r="I18" i="1"/>
  <c r="I9" i="1"/>
  <c r="I12" i="1"/>
  <c r="I16" i="1"/>
  <c r="I20" i="1"/>
  <c r="I11" i="1"/>
  <c r="I15" i="1"/>
  <c r="I19" i="1"/>
  <c r="I10" i="1"/>
  <c r="I14" i="1"/>
  <c r="I17" i="1"/>
  <c r="I7" i="1"/>
  <c r="B11" i="2"/>
  <c r="B13" i="2" s="1"/>
  <c r="B15" i="2" s="1"/>
  <c r="D13" i="3"/>
  <c r="A9" i="1"/>
  <c r="D5" i="3"/>
  <c r="D14" i="3"/>
  <c r="D15" i="3"/>
  <c r="D16" i="3"/>
  <c r="D9" i="3"/>
  <c r="D17" i="3"/>
  <c r="D12" i="3"/>
  <c r="D8" i="3"/>
  <c r="D6" i="3"/>
  <c r="D10" i="3"/>
  <c r="D4" i="3"/>
  <c r="D3" i="3"/>
  <c r="D7" i="3"/>
  <c r="B9" i="1" l="1"/>
  <c r="A10" i="1"/>
  <c r="B10" i="1" l="1"/>
  <c r="A11" i="1"/>
  <c r="B11" i="1" l="1"/>
  <c r="A12" i="1"/>
  <c r="B12" i="1" l="1"/>
  <c r="A13" i="1"/>
  <c r="B13" i="1" l="1"/>
  <c r="A14" i="1"/>
  <c r="A15" i="1" l="1"/>
  <c r="B14" i="1"/>
  <c r="B15" i="1" l="1"/>
  <c r="A16" i="1"/>
  <c r="B16" i="1" l="1"/>
  <c r="A17" i="1"/>
  <c r="B17" i="1" l="1"/>
  <c r="A18" i="1"/>
  <c r="B18" i="1" l="1"/>
  <c r="A19" i="1"/>
  <c r="B19" i="1" l="1"/>
  <c r="A20" i="1"/>
  <c r="B20" i="1" s="1"/>
  <c r="B21" i="1" l="1"/>
  <c r="C19" i="1" s="1"/>
  <c r="C7" i="1" l="1"/>
  <c r="D7" i="1" s="1"/>
  <c r="C8" i="1"/>
  <c r="C9" i="1"/>
  <c r="C10" i="1"/>
  <c r="C11" i="1"/>
  <c r="C12" i="1"/>
  <c r="C13" i="1"/>
  <c r="C14" i="1"/>
  <c r="C15" i="1"/>
  <c r="C16" i="1"/>
  <c r="C17" i="1"/>
  <c r="C18" i="1"/>
  <c r="C20" i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8" i="1"/>
</calcChain>
</file>

<file path=xl/sharedStrings.xml><?xml version="1.0" encoding="utf-8"?>
<sst xmlns="http://schemas.openxmlformats.org/spreadsheetml/2006/main" count="69" uniqueCount="48">
  <si>
    <t>Runs Test</t>
  </si>
  <si>
    <t>Real Statistics functions</t>
  </si>
  <si>
    <t>n1</t>
  </si>
  <si>
    <t>n2</t>
  </si>
  <si>
    <t>prob formula</t>
  </si>
  <si>
    <t>r</t>
  </si>
  <si>
    <t>count</t>
  </si>
  <si>
    <t>prob</t>
  </si>
  <si>
    <t>cum</t>
  </si>
  <si>
    <t>tot</t>
  </si>
  <si>
    <t>Real Statistics function (normal approx)</t>
  </si>
  <si>
    <t>MMFFFFMFFMMFMMMMFFMMFMFFMMMMFFMFMMFFMMMF</t>
  </si>
  <si>
    <t>n</t>
  </si>
  <si>
    <t>runs</t>
  </si>
  <si>
    <t>mean</t>
  </si>
  <si>
    <t>lower</t>
  </si>
  <si>
    <t>RLowerCRIT</t>
  </si>
  <si>
    <t>var</t>
  </si>
  <si>
    <t>upper</t>
  </si>
  <si>
    <t>RUpperCRIT</t>
  </si>
  <si>
    <t>stdev</t>
  </si>
  <si>
    <t>sig</t>
  </si>
  <si>
    <t>α</t>
  </si>
  <si>
    <t>z</t>
  </si>
  <si>
    <t>tails</t>
  </si>
  <si>
    <t>p-value</t>
  </si>
  <si>
    <t>=2*(1-NORM.S.DIST(B11,TRUE))</t>
  </si>
  <si>
    <t>z-crit</t>
  </si>
  <si>
    <t>=NORM.S.INV(1-B10/2)</t>
  </si>
  <si>
    <t>=BINOM.DIST(18,40,0.5,TRUE)</t>
  </si>
  <si>
    <t>Runs Test (with numerical data)</t>
  </si>
  <si>
    <t>RUNSTEST - numeric</t>
  </si>
  <si>
    <t>Data analysis tool</t>
  </si>
  <si>
    <t>median</t>
  </si>
  <si>
    <t>Run Test</t>
  </si>
  <si>
    <t>Tails</t>
  </si>
  <si>
    <t>RUNSTEST - two symbols</t>
  </si>
  <si>
    <t>Two Sample Runs Test</t>
  </si>
  <si>
    <t>w/o ties</t>
  </si>
  <si>
    <t>with ties</t>
  </si>
  <si>
    <t>Sample 1</t>
  </si>
  <si>
    <t>Sample 2</t>
  </si>
  <si>
    <t>Combined</t>
  </si>
  <si>
    <t>Sorted</t>
  </si>
  <si>
    <t>one-sample test</t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</si>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</sst>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.5"/>
      <color theme="1"/>
      <name val="Cambria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left" vertical="center"/>
    </xf>
    <xf numFmtId="0" fontId="0" fillId="0" borderId="11" xfId="0" applyBorder="1"/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0" xfId="0" quotePrefix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2%209%20Dec%202020.xlsx" TargetMode="External"/><Relationship Id="rId1" Type="http://schemas.openxmlformats.org/officeDocument/2006/relationships/externalLinkPath" Target="/Users/user/Documents/A%20Real%20Statistics%202020/Examples/Real%20Statistics%20Examples%20Non-Parametric%202%209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Fligner"/>
      <sheetName val="McNemar"/>
      <sheetName val="McNemar 1"/>
      <sheetName val="Runs Test 0"/>
      <sheetName val="Runs Test 1"/>
      <sheetName val="Runs Test 2"/>
      <sheetName val="Runs Test 3"/>
      <sheetName val="Resamp 1"/>
      <sheetName val="Resamp 1a"/>
      <sheetName val="Resamp 2"/>
      <sheetName val="Resamp 2a"/>
      <sheetName val="Resamp 3"/>
      <sheetName val="Resamp 3a"/>
      <sheetName val="Resamp 4"/>
      <sheetName val="Resamp 5"/>
      <sheetName val="Resamp 6"/>
      <sheetName val="MK"/>
      <sheetName val="Sen"/>
      <sheetName val="MK + Sen"/>
      <sheetName val="Gini"/>
      <sheetName val="Bowker"/>
      <sheetName val="Tol"/>
      <sheetName val="Run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R12">
            <v>8</v>
          </cell>
          <cell r="S12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404D-D3DE-4E10-9BC7-266D2BC2EC36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45</v>
      </c>
    </row>
    <row r="2" spans="1:2" x14ac:dyDescent="0.35">
      <c r="A2" t="s">
        <v>0</v>
      </c>
    </row>
    <row r="4" spans="1:2" x14ac:dyDescent="0.35">
      <c r="A4" t="s">
        <v>46</v>
      </c>
      <c r="B4" s="47">
        <v>44915</v>
      </c>
    </row>
    <row r="6" spans="1:2" x14ac:dyDescent="0.35">
      <c r="A6" s="9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251F-B6AD-46BD-A839-0A3BDF2AA672}">
  <sheetPr codeName="Sheet362"/>
  <dimension ref="A1:M23"/>
  <sheetViews>
    <sheetView workbookViewId="0"/>
  </sheetViews>
  <sheetFormatPr defaultRowHeight="14.5" x14ac:dyDescent="0.35"/>
  <cols>
    <col min="5" max="5" width="6" customWidth="1"/>
    <col min="6" max="6" width="19.26953125" customWidth="1"/>
    <col min="12" max="12" width="5.54296875" customWidth="1"/>
  </cols>
  <sheetData>
    <row r="1" spans="1:13" x14ac:dyDescent="0.35">
      <c r="A1" s="1" t="s">
        <v>0</v>
      </c>
      <c r="I1" t="s">
        <v>1</v>
      </c>
    </row>
    <row r="3" spans="1:13" x14ac:dyDescent="0.35">
      <c r="A3" s="2" t="s">
        <v>2</v>
      </c>
      <c r="B3" s="3">
        <v>10</v>
      </c>
      <c r="I3" s="2" t="s">
        <v>2</v>
      </c>
      <c r="J3" s="3">
        <v>10</v>
      </c>
    </row>
    <row r="4" spans="1:13" x14ac:dyDescent="0.35">
      <c r="A4" s="2" t="s">
        <v>3</v>
      </c>
      <c r="B4" s="4">
        <v>7</v>
      </c>
      <c r="I4" s="2" t="s">
        <v>3</v>
      </c>
      <c r="J4" s="4">
        <v>7</v>
      </c>
    </row>
    <row r="5" spans="1:13" x14ac:dyDescent="0.35">
      <c r="A5" s="2"/>
      <c r="M5" t="s">
        <v>4</v>
      </c>
    </row>
    <row r="6" spans="1:13" x14ac:dyDescent="0.35">
      <c r="A6" s="2" t="s">
        <v>5</v>
      </c>
      <c r="B6" s="2" t="s">
        <v>6</v>
      </c>
      <c r="C6" s="2" t="s">
        <v>7</v>
      </c>
      <c r="D6" s="2" t="s">
        <v>8</v>
      </c>
      <c r="H6" s="2" t="s">
        <v>5</v>
      </c>
      <c r="I6" s="2" t="s">
        <v>6</v>
      </c>
      <c r="J6" s="2" t="s">
        <v>7</v>
      </c>
      <c r="K6" s="2" t="s">
        <v>8</v>
      </c>
    </row>
    <row r="7" spans="1:13" x14ac:dyDescent="0.35">
      <c r="A7">
        <v>2</v>
      </c>
      <c r="B7" s="5">
        <f>2*COMBIN(B$3-1,QUOTIENT(A7,2)-1)*COMBIN(B$4-1,QUOTIENT(A7,2)-1)</f>
        <v>2</v>
      </c>
      <c r="C7" s="6">
        <f t="shared" ref="C7:C20" si="0">B7/B$21</f>
        <v>1.0283833813245579E-4</v>
      </c>
      <c r="D7" s="7">
        <f>C7</f>
        <v>1.0283833813245579E-4</v>
      </c>
      <c r="H7">
        <v>2</v>
      </c>
      <c r="I7" s="5" t="e">
        <f ca="1">J7*$I$21</f>
        <v>#NAME?</v>
      </c>
      <c r="J7" s="6" t="e">
        <f ca="1">RUNSDIST(H7,J$3,J$4,FALSE)</f>
        <v>#NAME?</v>
      </c>
      <c r="K7" s="7" t="e">
        <f ca="1">RUNSDIST(H7,J$3,J$4,TRUE)</f>
        <v>#NAME?</v>
      </c>
      <c r="M7" t="e">
        <f ca="1">FTEXT(J7)</f>
        <v>#NAME?</v>
      </c>
    </row>
    <row r="8" spans="1:13" x14ac:dyDescent="0.35">
      <c r="A8">
        <f>A7+1</f>
        <v>3</v>
      </c>
      <c r="B8" s="8">
        <f>COMBIN(B$3-1,QUOTIENT(A8,2))*COMBIN(B$4-1,QUOTIENT(A8,2)-1)+COMBIN(B$4-1,QUOTIENT(A8,2))*COMBIN(B$3-1,QUOTIENT(A8,2)-1)</f>
        <v>15</v>
      </c>
      <c r="C8" s="9">
        <f t="shared" si="0"/>
        <v>7.7128753599341833E-4</v>
      </c>
      <c r="D8" s="10">
        <f>C8+D7</f>
        <v>8.7412587412587413E-4</v>
      </c>
      <c r="H8">
        <f>H7+1</f>
        <v>3</v>
      </c>
      <c r="I8" s="8" t="e">
        <f t="shared" ref="I8:I20" ca="1" si="1">J8*$I$21</f>
        <v>#NAME?</v>
      </c>
      <c r="J8" s="9" t="e">
        <f ca="1">RUNSDIST(H8,J$3,J$4,FALSE)</f>
        <v>#NAME?</v>
      </c>
      <c r="K8" s="10" t="e">
        <f ca="1">RUNSDIST(H8,J$3,J$4,TRUE)</f>
        <v>#NAME?</v>
      </c>
    </row>
    <row r="9" spans="1:13" x14ac:dyDescent="0.35">
      <c r="A9">
        <f t="shared" ref="A9:A20" si="2">A8+1</f>
        <v>4</v>
      </c>
      <c r="B9" s="8">
        <f>2*COMBIN(B$3-1,QUOTIENT(A9,2)-1)*COMBIN(B$4-1,QUOTIENT(A9,2)-1)</f>
        <v>108</v>
      </c>
      <c r="C9" s="9">
        <f t="shared" si="0"/>
        <v>5.5532702591526125E-3</v>
      </c>
      <c r="D9" s="10">
        <f t="shared" ref="D9:D19" si="3">C9+D8</f>
        <v>6.4273961332784865E-3</v>
      </c>
      <c r="H9">
        <f t="shared" ref="H9:H20" si="4">H8+1</f>
        <v>4</v>
      </c>
      <c r="I9" s="8" t="e">
        <f t="shared" ca="1" si="1"/>
        <v>#NAME?</v>
      </c>
      <c r="J9" s="9" t="e">
        <f ca="1">RUNSDIST(H9,J$3,J$4,FALSE)</f>
        <v>#NAME?</v>
      </c>
      <c r="K9" s="10" t="e">
        <f ca="1">RUNSDIST(H9,J$3,J$4,TRUE)</f>
        <v>#NAME?</v>
      </c>
    </row>
    <row r="10" spans="1:13" x14ac:dyDescent="0.35">
      <c r="A10">
        <f t="shared" si="2"/>
        <v>5</v>
      </c>
      <c r="B10" s="8">
        <f>COMBIN(B$3-1,QUOTIENT(A10,2))*COMBIN(B$4-1,QUOTIENT(A10,2)-1)+COMBIN(B$4-1,QUOTIENT(A10,2))*COMBIN(B$3-1,QUOTIENT(A10,2)-1)</f>
        <v>351</v>
      </c>
      <c r="C10" s="9">
        <f t="shared" si="0"/>
        <v>1.8048128342245989E-2</v>
      </c>
      <c r="D10" s="10">
        <f t="shared" si="3"/>
        <v>2.4475524475524476E-2</v>
      </c>
      <c r="H10">
        <f t="shared" si="4"/>
        <v>5</v>
      </c>
      <c r="I10" s="8" t="e">
        <f t="shared" ca="1" si="1"/>
        <v>#NAME?</v>
      </c>
      <c r="J10" s="9" t="e">
        <f ca="1">RUNSDIST(H10,J$3,J$4,FALSE)</f>
        <v>#NAME?</v>
      </c>
      <c r="K10" s="10" t="e">
        <f ca="1">RUNSDIST(H10,J$3,J$4,TRUE)</f>
        <v>#NAME?</v>
      </c>
    </row>
    <row r="11" spans="1:13" x14ac:dyDescent="0.35">
      <c r="A11">
        <f t="shared" si="2"/>
        <v>6</v>
      </c>
      <c r="B11" s="8">
        <f>2*COMBIN(B$3-1,QUOTIENT(A11,2)-1)*COMBIN(B$4-1,QUOTIENT(A11,2)-1)</f>
        <v>1080</v>
      </c>
      <c r="C11" s="9">
        <f t="shared" si="0"/>
        <v>5.5532702591526123E-2</v>
      </c>
      <c r="D11" s="10">
        <f t="shared" si="3"/>
        <v>8.0008227067050602E-2</v>
      </c>
      <c r="H11">
        <f t="shared" si="4"/>
        <v>6</v>
      </c>
      <c r="I11" s="8" t="e">
        <f t="shared" ca="1" si="1"/>
        <v>#NAME?</v>
      </c>
      <c r="J11" s="9" t="e">
        <f ca="1">RUNSDIST(H11,J$3,J$4,FALSE)</f>
        <v>#NAME?</v>
      </c>
      <c r="K11" s="10" t="e">
        <f ca="1">RUNSDIST(H11,J$3,J$4,TRUE)</f>
        <v>#NAME?</v>
      </c>
    </row>
    <row r="12" spans="1:13" x14ac:dyDescent="0.35">
      <c r="A12">
        <f t="shared" si="2"/>
        <v>7</v>
      </c>
      <c r="B12" s="8">
        <f>COMBIN(B$3-1,QUOTIENT(A12,2))*COMBIN(B$4-1,QUOTIENT(A12,2)-1)+COMBIN(B$4-1,QUOTIENT(A12,2))*COMBIN(B$3-1,QUOTIENT(A12,2)-1)</f>
        <v>1979.9999999999998</v>
      </c>
      <c r="C12" s="9">
        <f t="shared" si="0"/>
        <v>0.10180995475113121</v>
      </c>
      <c r="D12" s="10">
        <f t="shared" si="3"/>
        <v>0.18181818181818182</v>
      </c>
      <c r="H12">
        <f t="shared" si="4"/>
        <v>7</v>
      </c>
      <c r="I12" s="8" t="e">
        <f t="shared" ca="1" si="1"/>
        <v>#NAME?</v>
      </c>
      <c r="J12" s="9" t="e">
        <f ca="1">RUNSDIST(H12,J$3,J$4,FALSE)</f>
        <v>#NAME?</v>
      </c>
      <c r="K12" s="10" t="e">
        <f ca="1">RUNSDIST(H12,J$3,J$4,TRUE)</f>
        <v>#NAME?</v>
      </c>
    </row>
    <row r="13" spans="1:13" x14ac:dyDescent="0.35">
      <c r="A13">
        <f t="shared" si="2"/>
        <v>8</v>
      </c>
      <c r="B13" s="8">
        <f>2*COMBIN(B$3-1,QUOTIENT(A13,2)-1)*COMBIN(B$4-1,QUOTIENT(A13,2)-1)</f>
        <v>3359.9999999999995</v>
      </c>
      <c r="C13" s="9">
        <f t="shared" si="0"/>
        <v>0.17276840806252569</v>
      </c>
      <c r="D13" s="10">
        <f t="shared" si="3"/>
        <v>0.35458658988070751</v>
      </c>
      <c r="H13">
        <f t="shared" si="4"/>
        <v>8</v>
      </c>
      <c r="I13" s="8" t="e">
        <f t="shared" ca="1" si="1"/>
        <v>#NAME?</v>
      </c>
      <c r="J13" s="9" t="e">
        <f ca="1">RUNSDIST(H13,J$3,J$4,FALSE)</f>
        <v>#NAME?</v>
      </c>
      <c r="K13" s="10" t="e">
        <f ca="1">RUNSDIST(H13,J$3,J$4,TRUE)</f>
        <v>#NAME?</v>
      </c>
    </row>
    <row r="14" spans="1:13" x14ac:dyDescent="0.35">
      <c r="A14">
        <f t="shared" si="2"/>
        <v>9</v>
      </c>
      <c r="B14" s="8">
        <f>COMBIN(B$3-1,QUOTIENT(A14,2))*COMBIN(B$4-1,QUOTIENT(A14,2)-1)+COMBIN(B$4-1,QUOTIENT(A14,2))*COMBIN(B$3-1,QUOTIENT(A14,2)-1)</f>
        <v>3780</v>
      </c>
      <c r="C14" s="9">
        <f t="shared" si="0"/>
        <v>0.19436445907034142</v>
      </c>
      <c r="D14" s="10">
        <f t="shared" si="3"/>
        <v>0.54895104895104896</v>
      </c>
      <c r="H14">
        <f t="shared" si="4"/>
        <v>9</v>
      </c>
      <c r="I14" s="8" t="e">
        <f t="shared" ca="1" si="1"/>
        <v>#NAME?</v>
      </c>
      <c r="J14" s="9" t="e">
        <f ca="1">RUNSDIST(H14,J$3,J$4,FALSE)</f>
        <v>#NAME?</v>
      </c>
      <c r="K14" s="10" t="e">
        <f ca="1">RUNSDIST(H14,J$3,J$4,TRUE)</f>
        <v>#NAME?</v>
      </c>
    </row>
    <row r="15" spans="1:13" x14ac:dyDescent="0.35">
      <c r="A15">
        <f t="shared" si="2"/>
        <v>10</v>
      </c>
      <c r="B15" s="8">
        <f>2*COMBIN(B$3-1,QUOTIENT(A15,2)-1)*COMBIN(B$4-1,QUOTIENT(A15,2)-1)</f>
        <v>3780</v>
      </c>
      <c r="C15" s="9">
        <f t="shared" si="0"/>
        <v>0.19436445907034142</v>
      </c>
      <c r="D15" s="10">
        <f t="shared" si="3"/>
        <v>0.74331550802139035</v>
      </c>
      <c r="H15">
        <f t="shared" si="4"/>
        <v>10</v>
      </c>
      <c r="I15" s="8" t="e">
        <f t="shared" ca="1" si="1"/>
        <v>#NAME?</v>
      </c>
      <c r="J15" s="9" t="e">
        <f ca="1">RUNSDIST(H15,J$3,J$4,FALSE)</f>
        <v>#NAME?</v>
      </c>
      <c r="K15" s="10" t="e">
        <f ca="1">RUNSDIST(H15,J$3,J$4,TRUE)</f>
        <v>#NAME?</v>
      </c>
    </row>
    <row r="16" spans="1:13" x14ac:dyDescent="0.35">
      <c r="A16">
        <f t="shared" si="2"/>
        <v>11</v>
      </c>
      <c r="B16" s="8">
        <f>COMBIN(B$3-1,QUOTIENT(A16,2))*COMBIN(B$4-1,QUOTIENT(A16,2)-1)+COMBIN(B$4-1,QUOTIENT(A16,2))*COMBIN(B$3-1,QUOTIENT(A16,2)-1)</f>
        <v>2646</v>
      </c>
      <c r="C16" s="9">
        <f t="shared" si="0"/>
        <v>0.136055121349239</v>
      </c>
      <c r="D16" s="10">
        <f t="shared" si="3"/>
        <v>0.87937062937062938</v>
      </c>
      <c r="H16">
        <f t="shared" si="4"/>
        <v>11</v>
      </c>
      <c r="I16" s="8" t="e">
        <f t="shared" ca="1" si="1"/>
        <v>#NAME?</v>
      </c>
      <c r="J16" s="9" t="e">
        <f ca="1">RUNSDIST(H16,J$3,J$4,FALSE)</f>
        <v>#NAME?</v>
      </c>
      <c r="K16" s="10" t="e">
        <f ca="1">RUNSDIST(H16,J$3,J$4,TRUE)</f>
        <v>#NAME?</v>
      </c>
    </row>
    <row r="17" spans="1:11" x14ac:dyDescent="0.35">
      <c r="A17">
        <f t="shared" si="2"/>
        <v>12</v>
      </c>
      <c r="B17" s="8">
        <f>2*COMBIN(B$3-1,QUOTIENT(A17,2)-1)*COMBIN(B$4-1,QUOTIENT(A17,2)-1)</f>
        <v>1512</v>
      </c>
      <c r="C17" s="9">
        <f t="shared" si="0"/>
        <v>7.7745783628136569E-2</v>
      </c>
      <c r="D17" s="10">
        <f t="shared" si="3"/>
        <v>0.95711641299876593</v>
      </c>
      <c r="H17">
        <f t="shared" si="4"/>
        <v>12</v>
      </c>
      <c r="I17" s="8" t="e">
        <f t="shared" ca="1" si="1"/>
        <v>#NAME?</v>
      </c>
      <c r="J17" s="9" t="e">
        <f ca="1">RUNSDIST(H17,J$3,J$4,FALSE)</f>
        <v>#NAME?</v>
      </c>
      <c r="K17" s="10" t="e">
        <f ca="1">RUNSDIST(H17,J$3,J$4,TRUE)</f>
        <v>#NAME?</v>
      </c>
    </row>
    <row r="18" spans="1:11" x14ac:dyDescent="0.35">
      <c r="A18">
        <f t="shared" si="2"/>
        <v>13</v>
      </c>
      <c r="B18" s="8">
        <f>COMBIN(B$3-1,QUOTIENT(A18,2))*COMBIN(B$4-1,QUOTIENT(A18,2)-1)+COMBIN(B$4-1,QUOTIENT(A18,2))*COMBIN(B$3-1,QUOTIENT(A18,2)-1)</f>
        <v>629.99999999999989</v>
      </c>
      <c r="C18" s="9">
        <f t="shared" si="0"/>
        <v>3.2394076511723567E-2</v>
      </c>
      <c r="D18" s="10">
        <f t="shared" si="3"/>
        <v>0.98951048951048948</v>
      </c>
      <c r="H18">
        <f t="shared" si="4"/>
        <v>13</v>
      </c>
      <c r="I18" s="8" t="e">
        <f t="shared" ca="1" si="1"/>
        <v>#NAME?</v>
      </c>
      <c r="J18" s="9" t="e">
        <f ca="1">RUNSDIST(H18,J$3,J$4,FALSE)</f>
        <v>#NAME?</v>
      </c>
      <c r="K18" s="10" t="e">
        <f ca="1">RUNSDIST(H18,J$3,J$4,TRUE)</f>
        <v>#NAME?</v>
      </c>
    </row>
    <row r="19" spans="1:11" x14ac:dyDescent="0.35">
      <c r="A19">
        <f t="shared" si="2"/>
        <v>14</v>
      </c>
      <c r="B19" s="8">
        <f>2*COMBIN(B$3-1,QUOTIENT(A19,2)-1)*COMBIN(B$4-1,QUOTIENT(A19,2)-1)</f>
        <v>167.99999999999997</v>
      </c>
      <c r="C19" s="9">
        <f t="shared" si="0"/>
        <v>8.6384204031262832E-3</v>
      </c>
      <c r="D19" s="10">
        <f t="shared" si="3"/>
        <v>0.99814890991361571</v>
      </c>
      <c r="H19">
        <f t="shared" si="4"/>
        <v>14</v>
      </c>
      <c r="I19" s="8" t="e">
        <f t="shared" ca="1" si="1"/>
        <v>#NAME?</v>
      </c>
      <c r="J19" s="9" t="e">
        <f ca="1">RUNSDIST(H19,J$3,J$4,FALSE)</f>
        <v>#NAME?</v>
      </c>
      <c r="K19" s="10" t="e">
        <f ca="1">RUNSDIST(H19,J$3,J$4,TRUE)</f>
        <v>#NAME?</v>
      </c>
    </row>
    <row r="20" spans="1:11" x14ac:dyDescent="0.35">
      <c r="A20">
        <f t="shared" si="2"/>
        <v>15</v>
      </c>
      <c r="B20" s="11">
        <f>COMBIN(B$3-1,QUOTIENT(A20,2))</f>
        <v>36</v>
      </c>
      <c r="C20" s="12">
        <f t="shared" si="0"/>
        <v>1.8510900863842039E-3</v>
      </c>
      <c r="D20" s="13">
        <f>C20+D19</f>
        <v>0.99999999999999989</v>
      </c>
      <c r="H20">
        <f t="shared" si="4"/>
        <v>15</v>
      </c>
      <c r="I20" s="11" t="e">
        <f t="shared" ca="1" si="1"/>
        <v>#NAME?</v>
      </c>
      <c r="J20" s="12" t="e">
        <f ca="1">RUNSDIST(H20,J$3,J$4,FALSE)</f>
        <v>#NAME?</v>
      </c>
      <c r="K20" s="13" t="e">
        <f ca="1">RUNSDIST(H20,J$3,J$4,TRUE)</f>
        <v>#NAME?</v>
      </c>
    </row>
    <row r="21" spans="1:11" x14ac:dyDescent="0.35">
      <c r="A21" s="2" t="s">
        <v>9</v>
      </c>
      <c r="B21">
        <f>SUM(B7:B20)</f>
        <v>19448</v>
      </c>
      <c r="F21" t="e">
        <f ca="1">FTEXT(B21)</f>
        <v>#NAME?</v>
      </c>
      <c r="H21" s="2" t="s">
        <v>9</v>
      </c>
      <c r="I21">
        <f>COMBIN(J3+J4,J4)</f>
        <v>19448</v>
      </c>
    </row>
    <row r="23" spans="1:11" x14ac:dyDescent="0.35">
      <c r="B23">
        <f>COMBIN(B3+B4,B3)</f>
        <v>19448</v>
      </c>
      <c r="F23" t="e">
        <f ca="1">FTEXT(B23)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D40C-85AF-44C2-822F-604CF50DA591}">
  <sheetPr codeName="Sheet222"/>
  <dimension ref="A1:M17"/>
  <sheetViews>
    <sheetView workbookViewId="0"/>
  </sheetViews>
  <sheetFormatPr defaultRowHeight="14.5" x14ac:dyDescent="0.35"/>
  <cols>
    <col min="3" max="3" width="3.54296875" customWidth="1"/>
    <col min="4" max="4" width="33.1796875" customWidth="1"/>
    <col min="9" max="9" width="12.26953125" customWidth="1"/>
    <col min="12" max="12" width="12" bestFit="1" customWidth="1"/>
    <col min="13" max="13" width="9.26953125" bestFit="1" customWidth="1"/>
  </cols>
  <sheetData>
    <row r="1" spans="1:13" x14ac:dyDescent="0.35">
      <c r="A1" s="1" t="s">
        <v>0</v>
      </c>
      <c r="L1" t="s">
        <v>10</v>
      </c>
    </row>
    <row r="3" spans="1:13" x14ac:dyDescent="0.35">
      <c r="A3" t="s">
        <v>2</v>
      </c>
      <c r="B3" s="3">
        <v>18</v>
      </c>
      <c r="F3" t="s">
        <v>2</v>
      </c>
      <c r="G3" s="3">
        <v>17</v>
      </c>
      <c r="L3" s="14" t="s">
        <v>11</v>
      </c>
    </row>
    <row r="4" spans="1:13" x14ac:dyDescent="0.35">
      <c r="A4" t="s">
        <v>3</v>
      </c>
      <c r="B4" s="15">
        <v>22</v>
      </c>
      <c r="F4" t="s">
        <v>3</v>
      </c>
      <c r="G4" s="15">
        <v>9</v>
      </c>
    </row>
    <row r="5" spans="1:13" x14ac:dyDescent="0.35">
      <c r="A5" t="s">
        <v>12</v>
      </c>
      <c r="B5" s="15">
        <f>B3+B4</f>
        <v>40</v>
      </c>
      <c r="D5" t="e">
        <f ca="1">FTEXT(B5)</f>
        <v>#NAME?</v>
      </c>
      <c r="F5" t="s">
        <v>12</v>
      </c>
      <c r="G5" s="15">
        <f>G3+G4</f>
        <v>26</v>
      </c>
      <c r="I5" t="s">
        <v>1</v>
      </c>
      <c r="L5" t="e">
        <f t="array" aca="1" ref="L5:M13" ca="1">RUNSTEST(L3,TRUE)</f>
        <v>#NAME?</v>
      </c>
      <c r="M5" s="3" t="e">
        <f ca="1"/>
        <v>#NAME?</v>
      </c>
    </row>
    <row r="6" spans="1:13" x14ac:dyDescent="0.35">
      <c r="A6" t="s">
        <v>13</v>
      </c>
      <c r="B6" s="15">
        <v>20</v>
      </c>
      <c r="F6" t="s">
        <v>13</v>
      </c>
      <c r="G6" s="15">
        <v>10</v>
      </c>
      <c r="L6" t="e">
        <f ca="1"/>
        <v>#NAME?</v>
      </c>
      <c r="M6" s="15" t="e">
        <f ca="1"/>
        <v>#NAME?</v>
      </c>
    </row>
    <row r="7" spans="1:13" x14ac:dyDescent="0.35">
      <c r="A7" t="s">
        <v>14</v>
      </c>
      <c r="B7" s="15">
        <f>2*B3*B4/B5+1</f>
        <v>20.8</v>
      </c>
      <c r="D7" t="e">
        <f ca="1">FTEXT(B7)</f>
        <v>#NAME?</v>
      </c>
      <c r="F7" t="s">
        <v>15</v>
      </c>
      <c r="G7" s="15">
        <f>'[1]Runs Table'!R12</f>
        <v>8</v>
      </c>
      <c r="I7" t="s">
        <v>16</v>
      </c>
      <c r="J7" s="3" t="e">
        <f ca="1">RLowerCRIT(G3,G4)</f>
        <v>#NAME?</v>
      </c>
      <c r="L7" t="e">
        <f ca="1"/>
        <v>#NAME?</v>
      </c>
      <c r="M7" s="15" t="e">
        <f ca="1"/>
        <v>#NAME?</v>
      </c>
    </row>
    <row r="8" spans="1:13" x14ac:dyDescent="0.35">
      <c r="A8" t="s">
        <v>17</v>
      </c>
      <c r="B8" s="15">
        <f>2*B3*B4*(2*B3*B4-B5)/B5^2/(B5-1)</f>
        <v>9.5446153846153852</v>
      </c>
      <c r="D8" t="e">
        <f ca="1">FTEXT(B8)</f>
        <v>#NAME?</v>
      </c>
      <c r="F8" t="s">
        <v>18</v>
      </c>
      <c r="G8" s="15">
        <f>'[1]Runs Table'!S12</f>
        <v>19</v>
      </c>
      <c r="I8" t="s">
        <v>19</v>
      </c>
      <c r="J8" s="4" t="e">
        <f ca="1">RUpperCRIT(G3,G4)</f>
        <v>#NAME?</v>
      </c>
      <c r="L8" t="e">
        <f ca="1"/>
        <v>#NAME?</v>
      </c>
      <c r="M8" s="15" t="e">
        <f ca="1"/>
        <v>#NAME?</v>
      </c>
    </row>
    <row r="9" spans="1:13" x14ac:dyDescent="0.35">
      <c r="A9" t="s">
        <v>20</v>
      </c>
      <c r="B9" s="15">
        <f>SQRT(B8)</f>
        <v>3.0894360949233737</v>
      </c>
      <c r="D9" t="e">
        <f ca="1">FTEXT(B9)</f>
        <v>#NAME?</v>
      </c>
      <c r="F9" t="s">
        <v>21</v>
      </c>
      <c r="G9" s="16" t="str">
        <f>IF(OR(G6&lt;=G7,G8 &lt;= G7),"yes","no")</f>
        <v>no</v>
      </c>
      <c r="L9" t="e">
        <f ca="1"/>
        <v>#NAME?</v>
      </c>
      <c r="M9" s="15" t="e">
        <f ca="1"/>
        <v>#NAME?</v>
      </c>
    </row>
    <row r="10" spans="1:13" x14ac:dyDescent="0.35">
      <c r="A10" s="17" t="s">
        <v>22</v>
      </c>
      <c r="B10" s="15">
        <v>0.05</v>
      </c>
      <c r="L10" t="e">
        <f ca="1"/>
        <v>#NAME?</v>
      </c>
      <c r="M10" s="15" t="e">
        <f ca="1"/>
        <v>#NAME?</v>
      </c>
    </row>
    <row r="11" spans="1:13" x14ac:dyDescent="0.35">
      <c r="A11" t="s">
        <v>23</v>
      </c>
      <c r="B11" s="15">
        <f>ABS(B6-B7)/B9</f>
        <v>0.25894693252097933</v>
      </c>
      <c r="D11" t="e">
        <f ca="1">FTEXT(B11)</f>
        <v>#NAME?</v>
      </c>
      <c r="L11" t="e">
        <f ca="1"/>
        <v>#NAME?</v>
      </c>
      <c r="M11" s="15" t="e">
        <f ca="1"/>
        <v>#NAME?</v>
      </c>
    </row>
    <row r="12" spans="1:13" x14ac:dyDescent="0.35">
      <c r="A12" t="s">
        <v>24</v>
      </c>
      <c r="B12" s="15">
        <v>2</v>
      </c>
      <c r="L12" t="e">
        <f ca="1"/>
        <v>#NAME?</v>
      </c>
      <c r="M12" s="15" t="e">
        <f ca="1"/>
        <v>#NAME?</v>
      </c>
    </row>
    <row r="13" spans="1:13" x14ac:dyDescent="0.35">
      <c r="A13" t="s">
        <v>25</v>
      </c>
      <c r="B13" s="15">
        <f>2*(1-NORMSDIST(B11))</f>
        <v>0.79567618588609479</v>
      </c>
      <c r="D13" s="18" t="s">
        <v>26</v>
      </c>
      <c r="L13" t="e">
        <f ca="1"/>
        <v>#NAME?</v>
      </c>
      <c r="M13" s="4" t="e">
        <f ca="1"/>
        <v>#NAME?</v>
      </c>
    </row>
    <row r="14" spans="1:13" x14ac:dyDescent="0.35">
      <c r="A14" t="s">
        <v>27</v>
      </c>
      <c r="B14" s="15">
        <f>NORMSINV(1-B10/2)</f>
        <v>1.9599639845400536</v>
      </c>
      <c r="D14" s="18" t="s">
        <v>28</v>
      </c>
    </row>
    <row r="15" spans="1:13" x14ac:dyDescent="0.35">
      <c r="A15" t="s">
        <v>21</v>
      </c>
      <c r="B15" s="16" t="str">
        <f>IF(B13&lt;B10,"yes","no")</f>
        <v>no</v>
      </c>
      <c r="D15" t="e">
        <f ca="1">FTEXT(B15)</f>
        <v>#NAME?</v>
      </c>
    </row>
    <row r="17" spans="1:4" x14ac:dyDescent="0.35">
      <c r="A17" t="s">
        <v>25</v>
      </c>
      <c r="B17" s="19">
        <f>BINOMDIST(18,40,0.5,TRUE)</f>
        <v>0.31791400131442066</v>
      </c>
      <c r="D17" s="18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5FA7-5637-4662-9121-33E798AACDBC}">
  <sheetPr codeName="Sheet367"/>
  <dimension ref="A1:J27"/>
  <sheetViews>
    <sheetView workbookViewId="0"/>
  </sheetViews>
  <sheetFormatPr defaultRowHeight="14.5" x14ac:dyDescent="0.35"/>
  <cols>
    <col min="1" max="1" width="3.1796875" customWidth="1"/>
    <col min="3" max="3" width="4.54296875" customWidth="1"/>
    <col min="8" max="8" width="7.54296875" customWidth="1"/>
  </cols>
  <sheetData>
    <row r="1" spans="1:10" x14ac:dyDescent="0.35">
      <c r="A1" s="1" t="s">
        <v>30</v>
      </c>
      <c r="F1" t="s">
        <v>31</v>
      </c>
      <c r="I1" t="s">
        <v>32</v>
      </c>
    </row>
    <row r="3" spans="1:10" x14ac:dyDescent="0.35">
      <c r="B3" s="20">
        <v>56</v>
      </c>
      <c r="D3" s="20" t="str">
        <f>IF(B3&gt;G$3,"A",IF(B3&lt;G$3,"B",""))</f>
        <v>A</v>
      </c>
      <c r="F3" t="s">
        <v>33</v>
      </c>
      <c r="G3" s="19">
        <f>MEDIAN(B3:B17)</f>
        <v>38</v>
      </c>
      <c r="I3" t="s">
        <v>34</v>
      </c>
    </row>
    <row r="4" spans="1:10" x14ac:dyDescent="0.35">
      <c r="B4" s="21">
        <v>67</v>
      </c>
      <c r="D4" s="21" t="str">
        <f t="shared" ref="D4:D17" si="0">IF(B4&gt;G$3,"A",IF(B4&lt;G$3,"B",""))</f>
        <v>A</v>
      </c>
    </row>
    <row r="5" spans="1:10" x14ac:dyDescent="0.35">
      <c r="B5" s="21">
        <v>38</v>
      </c>
      <c r="D5" s="21" t="str">
        <f t="shared" si="0"/>
        <v/>
      </c>
      <c r="F5" t="e">
        <f t="array" aca="1" ref="F5:G13" ca="1">RUNSTEST(B3:B17,TRUE)</f>
        <v>#NAME?</v>
      </c>
      <c r="G5" s="3" t="e">
        <f ca="1"/>
        <v>#NAME?</v>
      </c>
      <c r="I5" t="s">
        <v>35</v>
      </c>
      <c r="J5" s="22">
        <v>2</v>
      </c>
    </row>
    <row r="6" spans="1:10" x14ac:dyDescent="0.35">
      <c r="B6" s="21">
        <v>-8</v>
      </c>
      <c r="D6" s="21" t="str">
        <f t="shared" si="0"/>
        <v>B</v>
      </c>
      <c r="F6" t="e">
        <f ca="1"/>
        <v>#NAME?</v>
      </c>
      <c r="G6" s="15" t="e">
        <f ca="1"/>
        <v>#NAME?</v>
      </c>
    </row>
    <row r="7" spans="1:10" x14ac:dyDescent="0.35">
      <c r="B7" s="21">
        <v>66</v>
      </c>
      <c r="D7" s="21" t="str">
        <f t="shared" si="0"/>
        <v>A</v>
      </c>
      <c r="F7" t="e">
        <f ca="1"/>
        <v>#NAME?</v>
      </c>
      <c r="G7" s="15" t="e">
        <f ca="1"/>
        <v>#NAME?</v>
      </c>
      <c r="I7" t="s">
        <v>33</v>
      </c>
      <c r="J7" s="23">
        <f>MEDIAN(B3:B17)</f>
        <v>38</v>
      </c>
    </row>
    <row r="8" spans="1:10" x14ac:dyDescent="0.35">
      <c r="B8" s="21">
        <v>79</v>
      </c>
      <c r="D8" s="21" t="str">
        <f t="shared" si="0"/>
        <v>A</v>
      </c>
      <c r="F8" t="e">
        <f ca="1"/>
        <v>#NAME?</v>
      </c>
      <c r="G8" s="15" t="e">
        <f ca="1"/>
        <v>#NAME?</v>
      </c>
      <c r="I8" t="e">
        <f t="array" aca="1" ref="I8:J16" ca="1">RUNSTEST(B3:B17,TRUE,J5)</f>
        <v>#NAME?</v>
      </c>
      <c r="J8" s="24" t="e">
        <f ca="1"/>
        <v>#NAME?</v>
      </c>
    </row>
    <row r="9" spans="1:10" x14ac:dyDescent="0.35">
      <c r="B9" s="21">
        <v>34</v>
      </c>
      <c r="D9" s="21" t="str">
        <f t="shared" si="0"/>
        <v>B</v>
      </c>
      <c r="F9" t="e">
        <f ca="1"/>
        <v>#NAME?</v>
      </c>
      <c r="G9" s="15" t="e">
        <f ca="1"/>
        <v>#NAME?</v>
      </c>
      <c r="I9" t="e">
        <f ca="1"/>
        <v>#NAME?</v>
      </c>
      <c r="J9" s="24" t="e">
        <f ca="1"/>
        <v>#NAME?</v>
      </c>
    </row>
    <row r="10" spans="1:10" x14ac:dyDescent="0.35">
      <c r="B10" s="21">
        <v>2</v>
      </c>
      <c r="D10" s="21" t="str">
        <f t="shared" si="0"/>
        <v>B</v>
      </c>
      <c r="F10" t="e">
        <f ca="1"/>
        <v>#NAME?</v>
      </c>
      <c r="G10" s="15" t="e">
        <f ca="1"/>
        <v>#NAME?</v>
      </c>
      <c r="I10" t="e">
        <f ca="1"/>
        <v>#NAME?</v>
      </c>
      <c r="J10" s="24" t="e">
        <f ca="1"/>
        <v>#NAME?</v>
      </c>
    </row>
    <row r="11" spans="1:10" x14ac:dyDescent="0.35">
      <c r="B11" s="21">
        <v>0</v>
      </c>
      <c r="D11" s="21" t="str">
        <f t="shared" si="0"/>
        <v>B</v>
      </c>
      <c r="F11" t="e">
        <f ca="1"/>
        <v>#NAME?</v>
      </c>
      <c r="G11" s="15" t="e">
        <f ca="1"/>
        <v>#NAME?</v>
      </c>
      <c r="I11" t="e">
        <f ca="1"/>
        <v>#NAME?</v>
      </c>
      <c r="J11" s="24" t="e">
        <f ca="1"/>
        <v>#NAME?</v>
      </c>
    </row>
    <row r="12" spans="1:10" x14ac:dyDescent="0.35">
      <c r="B12" s="21">
        <v>12</v>
      </c>
      <c r="D12" s="21" t="str">
        <f t="shared" si="0"/>
        <v>B</v>
      </c>
      <c r="F12" t="e">
        <f ca="1"/>
        <v>#NAME?</v>
      </c>
      <c r="G12" s="15" t="e">
        <f ca="1"/>
        <v>#NAME?</v>
      </c>
      <c r="I12" t="e">
        <f ca="1"/>
        <v>#NAME?</v>
      </c>
      <c r="J12" s="24" t="e">
        <f ca="1"/>
        <v>#NAME?</v>
      </c>
    </row>
    <row r="13" spans="1:10" x14ac:dyDescent="0.35">
      <c r="B13" s="21">
        <v>78</v>
      </c>
      <c r="D13" s="21" t="str">
        <f t="shared" si="0"/>
        <v>A</v>
      </c>
      <c r="F13" t="e">
        <f ca="1"/>
        <v>#NAME?</v>
      </c>
      <c r="G13" s="4" t="e">
        <f ca="1"/>
        <v>#NAME?</v>
      </c>
      <c r="I13" t="e">
        <f ca="1"/>
        <v>#NAME?</v>
      </c>
      <c r="J13" s="24" t="e">
        <f ca="1"/>
        <v>#NAME?</v>
      </c>
    </row>
    <row r="14" spans="1:10" x14ac:dyDescent="0.35">
      <c r="B14" s="21">
        <v>23</v>
      </c>
      <c r="D14" s="21" t="str">
        <f t="shared" si="0"/>
        <v>B</v>
      </c>
      <c r="I14" t="e">
        <f ca="1"/>
        <v>#NAME?</v>
      </c>
      <c r="J14" s="24" t="e">
        <f ca="1"/>
        <v>#NAME?</v>
      </c>
    </row>
    <row r="15" spans="1:10" x14ac:dyDescent="0.35">
      <c r="B15" s="21">
        <v>90</v>
      </c>
      <c r="D15" s="21" t="str">
        <f t="shared" si="0"/>
        <v>A</v>
      </c>
      <c r="I15" t="e">
        <f ca="1"/>
        <v>#NAME?</v>
      </c>
      <c r="J15" s="24" t="e">
        <f ca="1"/>
        <v>#NAME?</v>
      </c>
    </row>
    <row r="16" spans="1:10" x14ac:dyDescent="0.35">
      <c r="B16" s="21">
        <v>4</v>
      </c>
      <c r="D16" s="21" t="str">
        <f t="shared" si="0"/>
        <v>B</v>
      </c>
      <c r="I16" t="e">
        <f ca="1"/>
        <v>#NAME?</v>
      </c>
      <c r="J16" s="25" t="e">
        <f ca="1"/>
        <v>#NAME?</v>
      </c>
    </row>
    <row r="17" spans="2:7" x14ac:dyDescent="0.35">
      <c r="B17" s="26">
        <v>78</v>
      </c>
      <c r="D17" s="26" t="str">
        <f t="shared" si="0"/>
        <v>A</v>
      </c>
      <c r="F17" t="s">
        <v>36</v>
      </c>
    </row>
    <row r="19" spans="2:7" x14ac:dyDescent="0.35">
      <c r="F19" t="e">
        <f t="array" aca="1" ref="F19:G27" ca="1">RUNSTEST(D3:D17,TRUE)</f>
        <v>#NAME?</v>
      </c>
      <c r="G19" s="3" t="e">
        <f ca="1"/>
        <v>#NAME?</v>
      </c>
    </row>
    <row r="20" spans="2:7" x14ac:dyDescent="0.35">
      <c r="F20" t="e">
        <f ca="1"/>
        <v>#NAME?</v>
      </c>
      <c r="G20" s="15" t="e">
        <f ca="1"/>
        <v>#NAME?</v>
      </c>
    </row>
    <row r="21" spans="2:7" x14ac:dyDescent="0.35">
      <c r="F21" t="e">
        <f ca="1"/>
        <v>#NAME?</v>
      </c>
      <c r="G21" s="15" t="e">
        <f ca="1"/>
        <v>#NAME?</v>
      </c>
    </row>
    <row r="22" spans="2:7" x14ac:dyDescent="0.35">
      <c r="F22" t="e">
        <f ca="1"/>
        <v>#NAME?</v>
      </c>
      <c r="G22" s="15" t="e">
        <f ca="1"/>
        <v>#NAME?</v>
      </c>
    </row>
    <row r="23" spans="2:7" x14ac:dyDescent="0.35">
      <c r="F23" t="e">
        <f ca="1"/>
        <v>#NAME?</v>
      </c>
      <c r="G23" s="15" t="e">
        <f ca="1"/>
        <v>#NAME?</v>
      </c>
    </row>
    <row r="24" spans="2:7" x14ac:dyDescent="0.35">
      <c r="F24" t="e">
        <f ca="1"/>
        <v>#NAME?</v>
      </c>
      <c r="G24" s="15" t="e">
        <f ca="1"/>
        <v>#NAME?</v>
      </c>
    </row>
    <row r="25" spans="2:7" x14ac:dyDescent="0.35">
      <c r="F25" t="e">
        <f ca="1"/>
        <v>#NAME?</v>
      </c>
      <c r="G25" s="15" t="e">
        <f ca="1"/>
        <v>#NAME?</v>
      </c>
    </row>
    <row r="26" spans="2:7" x14ac:dyDescent="0.35">
      <c r="F26" t="e">
        <f ca="1"/>
        <v>#NAME?</v>
      </c>
      <c r="G26" s="15" t="e">
        <f ca="1"/>
        <v>#NAME?</v>
      </c>
    </row>
    <row r="27" spans="2:7" x14ac:dyDescent="0.35">
      <c r="F27" t="e">
        <f ca="1"/>
        <v>#NAME?</v>
      </c>
      <c r="G27" s="4" t="e">
        <f ca="1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D366-87E2-4914-96F6-4B2177EDABB8}">
  <sheetPr codeName="Sheet445"/>
  <dimension ref="A1:Z23"/>
  <sheetViews>
    <sheetView zoomScaleNormal="100" workbookViewId="0"/>
  </sheetViews>
  <sheetFormatPr defaultRowHeight="14.5" x14ac:dyDescent="0.35"/>
  <cols>
    <col min="1" max="1" width="3.1796875" customWidth="1"/>
    <col min="3" max="3" width="9.1796875" customWidth="1"/>
    <col min="4" max="4" width="4.54296875" customWidth="1"/>
    <col min="7" max="7" width="6.453125" customWidth="1"/>
    <col min="10" max="10" width="9.453125" customWidth="1"/>
    <col min="13" max="13" width="9.1796875" customWidth="1"/>
  </cols>
  <sheetData>
    <row r="1" spans="1:26" x14ac:dyDescent="0.35">
      <c r="A1" s="1" t="s">
        <v>37</v>
      </c>
    </row>
    <row r="2" spans="1:26" x14ac:dyDescent="0.35">
      <c r="A2" s="1"/>
      <c r="K2" t="s">
        <v>38</v>
      </c>
      <c r="N2" t="s">
        <v>39</v>
      </c>
      <c r="R2" t="s">
        <v>37</v>
      </c>
      <c r="U2" t="s">
        <v>37</v>
      </c>
    </row>
    <row r="3" spans="1:26" x14ac:dyDescent="0.35">
      <c r="B3" t="s">
        <v>40</v>
      </c>
      <c r="C3" t="s">
        <v>41</v>
      </c>
      <c r="E3" t="s">
        <v>42</v>
      </c>
      <c r="H3" t="s">
        <v>43</v>
      </c>
    </row>
    <row r="4" spans="1:26" x14ac:dyDescent="0.35">
      <c r="B4" s="27">
        <v>23</v>
      </c>
      <c r="C4" s="28">
        <v>43</v>
      </c>
      <c r="E4" s="27">
        <v>23</v>
      </c>
      <c r="F4" s="28">
        <v>1</v>
      </c>
      <c r="G4" s="29"/>
      <c r="H4" s="27" t="e">
        <f t="array" aca="1" ref="H4:I18" ca="1">QSORTRows(E4:F18,1)</f>
        <v>#NAME?</v>
      </c>
      <c r="I4" s="28" t="e">
        <f ca="1"/>
        <v>#NAME?</v>
      </c>
      <c r="K4" t="e">
        <f t="array" aca="1" ref="K4:L11" ca="1">RUNS2TEST(B4:B11,C4:C10,TRUE)</f>
        <v>#NAME?</v>
      </c>
      <c r="L4" s="34" t="e">
        <f ca="1"/>
        <v>#NAME?</v>
      </c>
      <c r="N4" t="e">
        <f t="array" aca="1" ref="N4:P12" ca="1">RUNS2TEST(B4:B11,C4:C11,TRUE,100)</f>
        <v>#NAME?</v>
      </c>
      <c r="O4" s="35" t="e">
        <f ca="1"/>
        <v>#NAME?</v>
      </c>
      <c r="P4" s="36" t="e">
        <f ca="1"/>
        <v>#NAME?</v>
      </c>
      <c r="R4" t="e">
        <f t="array" aca="1" ref="R4:S11" ca="1">RUNS2TEST(B4:B11,C4:C11,TRUE,0)</f>
        <v>#NAME?</v>
      </c>
      <c r="S4" s="23" t="e">
        <f ca="1"/>
        <v>#NAME?</v>
      </c>
      <c r="U4" t="e">
        <f t="array" aca="1" ref="U4:Z11" ca="1">RUNS2TEST(B4:B11,C4:C11,TRUE,100)</f>
        <v>#NAME?</v>
      </c>
      <c r="V4" s="41" t="e">
        <f ca="1"/>
        <v>#NAME?</v>
      </c>
      <c r="W4" s="42" t="e">
        <f ca="1"/>
        <v>#NAME?</v>
      </c>
      <c r="X4" t="e">
        <f ca="1"/>
        <v>#NAME?</v>
      </c>
      <c r="Y4" t="e">
        <f ca="1"/>
        <v>#NAME?</v>
      </c>
      <c r="Z4" t="e">
        <f ca="1"/>
        <v>#NAME?</v>
      </c>
    </row>
    <row r="5" spans="1:26" x14ac:dyDescent="0.35">
      <c r="B5" s="30">
        <v>42</v>
      </c>
      <c r="C5" s="31">
        <v>56</v>
      </c>
      <c r="E5" s="30">
        <v>42</v>
      </c>
      <c r="F5" s="31">
        <v>1</v>
      </c>
      <c r="G5" s="29"/>
      <c r="H5" s="30" t="e">
        <f ca="1"/>
        <v>#NAME?</v>
      </c>
      <c r="I5" s="31" t="e">
        <f ca="1"/>
        <v>#NAME?</v>
      </c>
      <c r="K5" t="e">
        <f ca="1"/>
        <v>#NAME?</v>
      </c>
      <c r="L5" s="15" t="e">
        <f ca="1"/>
        <v>#NAME?</v>
      </c>
      <c r="N5" t="e">
        <f ca="1"/>
        <v>#NAME?</v>
      </c>
      <c r="O5" s="37" t="e">
        <f ca="1"/>
        <v>#NAME?</v>
      </c>
      <c r="P5" s="38" t="e">
        <f ca="1"/>
        <v>#NAME?</v>
      </c>
      <c r="R5" t="e">
        <f ca="1"/>
        <v>#NAME?</v>
      </c>
      <c r="S5" s="24" t="e">
        <f ca="1"/>
        <v>#NAME?</v>
      </c>
      <c r="U5" t="e">
        <f ca="1"/>
        <v>#NAME?</v>
      </c>
      <c r="V5" s="43" t="e">
        <f ca="1"/>
        <v>#NAME?</v>
      </c>
      <c r="W5" s="44" t="e">
        <f ca="1"/>
        <v>#NAME?</v>
      </c>
      <c r="X5" t="e">
        <f ca="1"/>
        <v>#NAME?</v>
      </c>
      <c r="Y5" t="e">
        <f ca="1"/>
        <v>#NAME?</v>
      </c>
      <c r="Z5" t="e">
        <f ca="1"/>
        <v>#NAME?</v>
      </c>
    </row>
    <row r="6" spans="1:26" x14ac:dyDescent="0.35">
      <c r="B6" s="30">
        <v>36</v>
      </c>
      <c r="C6" s="31">
        <v>38</v>
      </c>
      <c r="E6" s="30">
        <v>36</v>
      </c>
      <c r="F6" s="31">
        <v>1</v>
      </c>
      <c r="G6" s="29"/>
      <c r="H6" s="30" t="e">
        <f ca="1"/>
        <v>#NAME?</v>
      </c>
      <c r="I6" s="31" t="e">
        <f ca="1"/>
        <v>#NAME?</v>
      </c>
      <c r="K6" t="e">
        <f ca="1"/>
        <v>#NAME?</v>
      </c>
      <c r="L6" s="15" t="e">
        <f ca="1"/>
        <v>#NAME?</v>
      </c>
      <c r="N6" t="e">
        <f ca="1"/>
        <v>#NAME?</v>
      </c>
      <c r="O6" s="37" t="e">
        <f ca="1"/>
        <v>#NAME?</v>
      </c>
      <c r="P6" s="38" t="e">
        <f ca="1"/>
        <v>#NAME?</v>
      </c>
      <c r="R6" t="e">
        <f ca="1"/>
        <v>#NAME?</v>
      </c>
      <c r="S6" s="24" t="e">
        <f ca="1"/>
        <v>#NAME?</v>
      </c>
      <c r="U6" t="e">
        <f ca="1"/>
        <v>#NAME?</v>
      </c>
      <c r="V6" s="43" t="e">
        <f ca="1"/>
        <v>#NAME?</v>
      </c>
      <c r="W6" s="44" t="e">
        <f ca="1"/>
        <v>#NAME?</v>
      </c>
      <c r="X6" t="e">
        <f ca="1"/>
        <v>#NAME?</v>
      </c>
      <c r="Y6" t="e">
        <f ca="1"/>
        <v>#NAME?</v>
      </c>
      <c r="Z6" t="e">
        <f ca="1"/>
        <v>#NAME?</v>
      </c>
    </row>
    <row r="7" spans="1:26" x14ac:dyDescent="0.35">
      <c r="B7" s="30">
        <v>27</v>
      </c>
      <c r="C7" s="31">
        <v>20</v>
      </c>
      <c r="E7" s="30">
        <v>27</v>
      </c>
      <c r="F7" s="31">
        <v>1</v>
      </c>
      <c r="G7" s="29"/>
      <c r="H7" s="30" t="e">
        <f ca="1"/>
        <v>#NAME?</v>
      </c>
      <c r="I7" s="31" t="e">
        <f ca="1"/>
        <v>#NAME?</v>
      </c>
      <c r="K7" t="e">
        <f ca="1"/>
        <v>#NAME?</v>
      </c>
      <c r="L7" s="15" t="e">
        <f ca="1"/>
        <v>#NAME?</v>
      </c>
      <c r="N7" t="e">
        <f ca="1"/>
        <v>#NAME?</v>
      </c>
      <c r="O7" s="37" t="e">
        <f ca="1"/>
        <v>#NAME?</v>
      </c>
      <c r="P7" s="38" t="e">
        <f ca="1"/>
        <v>#NAME?</v>
      </c>
      <c r="R7" t="e">
        <f ca="1"/>
        <v>#NAME?</v>
      </c>
      <c r="S7" s="24" t="e">
        <f ca="1"/>
        <v>#NAME?</v>
      </c>
      <c r="U7" t="e">
        <f ca="1"/>
        <v>#NAME?</v>
      </c>
      <c r="V7" s="43" t="e">
        <f ca="1"/>
        <v>#NAME?</v>
      </c>
      <c r="W7" s="44" t="e">
        <f ca="1"/>
        <v>#NAME?</v>
      </c>
      <c r="X7" t="e">
        <f ca="1"/>
        <v>#NAME?</v>
      </c>
      <c r="Y7" t="e">
        <f ca="1"/>
        <v>#NAME?</v>
      </c>
      <c r="Z7" t="e">
        <f ca="1"/>
        <v>#NAME?</v>
      </c>
    </row>
    <row r="8" spans="1:26" x14ac:dyDescent="0.35">
      <c r="B8" s="30">
        <v>48</v>
      </c>
      <c r="C8" s="31">
        <v>46</v>
      </c>
      <c r="E8" s="30">
        <v>48</v>
      </c>
      <c r="F8" s="31">
        <v>1</v>
      </c>
      <c r="G8" s="29"/>
      <c r="H8" s="30" t="e">
        <f ca="1"/>
        <v>#NAME?</v>
      </c>
      <c r="I8" s="31" t="e">
        <f ca="1"/>
        <v>#NAME?</v>
      </c>
      <c r="K8" t="e">
        <f ca="1"/>
        <v>#NAME?</v>
      </c>
      <c r="L8" s="15" t="e">
        <f ca="1"/>
        <v>#NAME?</v>
      </c>
      <c r="N8" t="e">
        <f ca="1"/>
        <v>#NAME?</v>
      </c>
      <c r="O8" s="37" t="e">
        <f ca="1"/>
        <v>#NAME?</v>
      </c>
      <c r="P8" s="38" t="e">
        <f ca="1"/>
        <v>#NAME?</v>
      </c>
      <c r="R8" t="e">
        <f ca="1"/>
        <v>#NAME?</v>
      </c>
      <c r="S8" s="24" t="e">
        <f ca="1"/>
        <v>#NAME?</v>
      </c>
      <c r="U8" t="e">
        <f ca="1"/>
        <v>#NAME?</v>
      </c>
      <c r="V8" s="43" t="e">
        <f ca="1"/>
        <v>#NAME?</v>
      </c>
      <c r="W8" s="44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</row>
    <row r="9" spans="1:26" x14ac:dyDescent="0.35">
      <c r="B9" s="30">
        <v>52</v>
      </c>
      <c r="C9" s="31">
        <v>51</v>
      </c>
      <c r="E9" s="30">
        <v>52</v>
      </c>
      <c r="F9" s="31">
        <v>1</v>
      </c>
      <c r="G9" s="29"/>
      <c r="H9" s="30" t="e">
        <f ca="1"/>
        <v>#NAME?</v>
      </c>
      <c r="I9" s="31" t="e">
        <f ca="1"/>
        <v>#NAME?</v>
      </c>
      <c r="K9" t="e">
        <f ca="1"/>
        <v>#NAME?</v>
      </c>
      <c r="L9" s="15" t="e">
        <f ca="1"/>
        <v>#NAME?</v>
      </c>
      <c r="N9" t="e">
        <f ca="1"/>
        <v>#NAME?</v>
      </c>
      <c r="O9" s="37" t="e">
        <f ca="1"/>
        <v>#NAME?</v>
      </c>
      <c r="P9" s="38" t="e">
        <f ca="1"/>
        <v>#NAME?</v>
      </c>
      <c r="R9" t="e">
        <f ca="1"/>
        <v>#NAME?</v>
      </c>
      <c r="S9" s="24" t="e">
        <f ca="1"/>
        <v>#NAME?</v>
      </c>
      <c r="U9" t="e">
        <f ca="1"/>
        <v>#NAME?</v>
      </c>
      <c r="V9" s="43" t="e">
        <f ca="1"/>
        <v>#NAME?</v>
      </c>
      <c r="W9" s="44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</row>
    <row r="10" spans="1:26" x14ac:dyDescent="0.35">
      <c r="B10" s="30">
        <v>35</v>
      </c>
      <c r="C10" s="31">
        <v>36</v>
      </c>
      <c r="E10" s="30">
        <v>35</v>
      </c>
      <c r="F10" s="31">
        <v>1</v>
      </c>
      <c r="G10" s="29"/>
      <c r="H10" s="30" t="e">
        <f ca="1"/>
        <v>#NAME?</v>
      </c>
      <c r="I10" s="31" t="e">
        <f ca="1"/>
        <v>#NAME?</v>
      </c>
      <c r="K10" t="e">
        <f ca="1"/>
        <v>#NAME?</v>
      </c>
      <c r="L10" s="15" t="e">
        <f ca="1"/>
        <v>#NAME?</v>
      </c>
      <c r="N10" t="e">
        <f ca="1"/>
        <v>#NAME?</v>
      </c>
      <c r="O10" s="37" t="e">
        <f ca="1"/>
        <v>#NAME?</v>
      </c>
      <c r="P10" s="38" t="e">
        <f ca="1"/>
        <v>#NAME?</v>
      </c>
      <c r="R10" t="e">
        <f ca="1"/>
        <v>#NAME?</v>
      </c>
      <c r="S10" s="24" t="e">
        <f ca="1"/>
        <v>#NAME?</v>
      </c>
      <c r="U10" t="e">
        <f ca="1"/>
        <v>#NAME?</v>
      </c>
      <c r="V10" s="43" t="e">
        <f ca="1"/>
        <v>#NAME?</v>
      </c>
      <c r="W10" s="44" t="e">
        <f ca="1"/>
        <v>#NAME?</v>
      </c>
      <c r="X10" t="e">
        <f ca="1"/>
        <v>#NAME?</v>
      </c>
      <c r="Y10" t="e">
        <f ca="1"/>
        <v>#NAME?</v>
      </c>
      <c r="Z10" t="e">
        <f ca="1"/>
        <v>#NAME?</v>
      </c>
    </row>
    <row r="11" spans="1:26" x14ac:dyDescent="0.35">
      <c r="B11" s="32">
        <v>31</v>
      </c>
      <c r="C11" s="33"/>
      <c r="E11" s="30">
        <v>31</v>
      </c>
      <c r="F11" s="31">
        <v>1</v>
      </c>
      <c r="G11" s="29"/>
      <c r="H11" s="30" t="e">
        <f ca="1"/>
        <v>#NAME?</v>
      </c>
      <c r="I11" s="31" t="e">
        <f ca="1"/>
        <v>#NAME?</v>
      </c>
      <c r="K11" t="e">
        <f ca="1"/>
        <v>#NAME?</v>
      </c>
      <c r="L11" s="4" t="e">
        <f ca="1"/>
        <v>#NAME?</v>
      </c>
      <c r="N11" t="e">
        <f ca="1"/>
        <v>#NAME?</v>
      </c>
      <c r="O11" s="37" t="e">
        <f ca="1"/>
        <v>#NAME?</v>
      </c>
      <c r="P11" s="38" t="e">
        <f ca="1"/>
        <v>#NAME?</v>
      </c>
      <c r="R11" t="e">
        <f ca="1"/>
        <v>#NAME?</v>
      </c>
      <c r="S11" s="25" t="e">
        <f ca="1"/>
        <v>#NAME?</v>
      </c>
      <c r="U11" t="e">
        <f ca="1"/>
        <v>#NAME?</v>
      </c>
      <c r="V11" s="45" t="e">
        <f ca="1"/>
        <v>#NAME?</v>
      </c>
      <c r="W11" s="46" t="e">
        <f ca="1"/>
        <v>#NAME?</v>
      </c>
      <c r="X11" t="e">
        <f ca="1"/>
        <v>#NAME?</v>
      </c>
      <c r="Y11" t="e">
        <f ca="1"/>
        <v>#NAME?</v>
      </c>
      <c r="Z11" t="e">
        <f ca="1"/>
        <v>#NAME?</v>
      </c>
    </row>
    <row r="12" spans="1:26" x14ac:dyDescent="0.35">
      <c r="E12" s="30">
        <v>43</v>
      </c>
      <c r="F12" s="31">
        <v>2</v>
      </c>
      <c r="G12" s="29"/>
      <c r="H12" s="30" t="e">
        <f ca="1"/>
        <v>#NAME?</v>
      </c>
      <c r="I12" s="31" t="e">
        <f ca="1"/>
        <v>#NAME?</v>
      </c>
      <c r="N12" t="e">
        <f ca="1"/>
        <v>#NAME?</v>
      </c>
      <c r="O12" s="39" t="e">
        <f ca="1"/>
        <v>#NAME?</v>
      </c>
      <c r="P12" s="40" t="e">
        <f ca="1"/>
        <v>#NAME?</v>
      </c>
    </row>
    <row r="13" spans="1:26" x14ac:dyDescent="0.35">
      <c r="E13" s="30">
        <v>56</v>
      </c>
      <c r="F13" s="31">
        <v>2</v>
      </c>
      <c r="G13" s="29"/>
      <c r="H13" s="30" t="e">
        <f ca="1"/>
        <v>#NAME?</v>
      </c>
      <c r="I13" s="31" t="e">
        <f ca="1"/>
        <v>#NAME?</v>
      </c>
      <c r="K13" t="s">
        <v>44</v>
      </c>
    </row>
    <row r="14" spans="1:26" x14ac:dyDescent="0.35">
      <c r="E14" s="30">
        <v>38</v>
      </c>
      <c r="F14" s="31">
        <v>2</v>
      </c>
      <c r="G14" s="29"/>
      <c r="H14" s="30" t="e">
        <f ca="1"/>
        <v>#NAME?</v>
      </c>
      <c r="I14" s="31" t="e">
        <f ca="1"/>
        <v>#NAME?</v>
      </c>
    </row>
    <row r="15" spans="1:26" x14ac:dyDescent="0.35">
      <c r="E15" s="30">
        <v>20</v>
      </c>
      <c r="F15" s="31">
        <v>2</v>
      </c>
      <c r="G15" s="29"/>
      <c r="H15" s="30" t="e">
        <f ca="1"/>
        <v>#NAME?</v>
      </c>
      <c r="I15" s="31" t="e">
        <f ca="1"/>
        <v>#NAME?</v>
      </c>
      <c r="K15" t="e">
        <f t="array" aca="1" ref="K15:L23" ca="1">RUNSTEST(I4:I18,TRUE,1)</f>
        <v>#NAME?</v>
      </c>
      <c r="L15" s="34" t="e">
        <f ca="1"/>
        <v>#NAME?</v>
      </c>
    </row>
    <row r="16" spans="1:26" x14ac:dyDescent="0.35">
      <c r="E16" s="30">
        <v>46</v>
      </c>
      <c r="F16" s="31">
        <v>2</v>
      </c>
      <c r="G16" s="29"/>
      <c r="H16" s="30" t="e">
        <f ca="1"/>
        <v>#NAME?</v>
      </c>
      <c r="I16" s="31" t="e">
        <f ca="1"/>
        <v>#NAME?</v>
      </c>
      <c r="K16" t="e">
        <f ca="1"/>
        <v>#NAME?</v>
      </c>
      <c r="L16" s="15" t="e">
        <f ca="1"/>
        <v>#NAME?</v>
      </c>
    </row>
    <row r="17" spans="5:12" x14ac:dyDescent="0.35">
      <c r="E17" s="30">
        <v>51</v>
      </c>
      <c r="F17" s="31">
        <v>2</v>
      </c>
      <c r="G17" s="29"/>
      <c r="H17" s="30" t="e">
        <f ca="1"/>
        <v>#NAME?</v>
      </c>
      <c r="I17" s="31" t="e">
        <f ca="1"/>
        <v>#NAME?</v>
      </c>
      <c r="K17" t="e">
        <f ca="1"/>
        <v>#NAME?</v>
      </c>
      <c r="L17" s="15" t="e">
        <f ca="1"/>
        <v>#NAME?</v>
      </c>
    </row>
    <row r="18" spans="5:12" x14ac:dyDescent="0.35">
      <c r="E18" s="32">
        <v>36</v>
      </c>
      <c r="F18" s="33">
        <v>2</v>
      </c>
      <c r="G18" s="29"/>
      <c r="H18" s="32" t="e">
        <f ca="1"/>
        <v>#NAME?</v>
      </c>
      <c r="I18" s="33" t="e">
        <f ca="1"/>
        <v>#NAME?</v>
      </c>
      <c r="K18" t="e">
        <f ca="1"/>
        <v>#NAME?</v>
      </c>
      <c r="L18" s="15" t="e">
        <f ca="1"/>
        <v>#NAME?</v>
      </c>
    </row>
    <row r="19" spans="5:12" x14ac:dyDescent="0.35">
      <c r="K19" t="e">
        <f ca="1"/>
        <v>#NAME?</v>
      </c>
      <c r="L19" s="15" t="e">
        <f ca="1"/>
        <v>#NAME?</v>
      </c>
    </row>
    <row r="20" spans="5:12" x14ac:dyDescent="0.35">
      <c r="K20" t="e">
        <f ca="1"/>
        <v>#NAME?</v>
      </c>
      <c r="L20" s="15" t="e">
        <f ca="1"/>
        <v>#NAME?</v>
      </c>
    </row>
    <row r="21" spans="5:12" x14ac:dyDescent="0.35">
      <c r="K21" t="e">
        <f ca="1"/>
        <v>#NAME?</v>
      </c>
      <c r="L21" s="15" t="e">
        <f ca="1"/>
        <v>#NAME?</v>
      </c>
    </row>
    <row r="22" spans="5:12" x14ac:dyDescent="0.35">
      <c r="K22" t="e">
        <f ca="1"/>
        <v>#NAME?</v>
      </c>
      <c r="L22" s="15" t="e">
        <f ca="1"/>
        <v>#NAME?</v>
      </c>
    </row>
    <row r="23" spans="5:12" x14ac:dyDescent="0.35">
      <c r="K23" t="e">
        <f ca="1"/>
        <v>#NAME?</v>
      </c>
      <c r="L23" s="4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Runs Test 0</vt:lpstr>
      <vt:lpstr>Runs Test 1</vt:lpstr>
      <vt:lpstr>Runs Test 2</vt:lpstr>
      <vt:lpstr>Runs Test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2022-12-19T09:14:52Z</dcterms:created>
  <dcterms:modified xsi:type="dcterms:W3CDTF">2022-12-20T20:14:13Z</dcterms:modified>
</cp:coreProperties>
</file>