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40AE591E-C142-4432-914C-1B2C7C1BD9A2}" xr6:coauthVersionLast="47" xr6:coauthVersionMax="47" xr10:uidLastSave="{00000000-0000-0000-0000-000000000000}"/>
  <bookViews>
    <workbookView xWindow="-110" yWindow="-110" windowWidth="19420" windowHeight="10300" activeTab="2" xr2:uid="{7FB8492D-5AB0-45CA-97A8-E5425E4F1920}"/>
  </bookViews>
  <sheets>
    <sheet name="Title" sheetId="1" r:id="rId1"/>
    <sheet name="Example" sheetId="4" r:id="rId2"/>
    <sheet name="Example 1" sheetId="6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6" l="1" a="1"/>
  <c r="G8" i="6" s="1"/>
  <c r="G6" i="4"/>
  <c r="H6" i="4" s="1"/>
  <c r="G10" i="4"/>
  <c r="H10" i="4" s="1"/>
  <c r="G9" i="6" a="1"/>
  <c r="G9" i="6" s="1"/>
  <c r="G9" i="4" a="1"/>
  <c r="G9" i="4" s="1"/>
  <c r="G8" i="4" a="1"/>
  <c r="G8" i="4" s="1"/>
  <c r="N8" i="6" a="1"/>
  <c r="M2" i="6" a="1"/>
  <c r="P2" i="4" a="1"/>
  <c r="L2" i="4" a="1"/>
  <c r="K5" i="6" a="1"/>
  <c r="J5" i="4" a="1"/>
  <c r="K8" i="6" a="1"/>
  <c r="K9" i="6" a="1"/>
  <c r="J11" i="4" a="1"/>
  <c r="K6" i="6" a="1"/>
  <c r="K2" i="6" a="1"/>
  <c r="K10" i="6" a="1"/>
  <c r="J10" i="4" a="1"/>
  <c r="J9" i="4" a="1"/>
  <c r="J4" i="4" a="1"/>
  <c r="K11" i="6" a="1"/>
  <c r="K3" i="6" a="1"/>
  <c r="J6" i="4" a="1"/>
  <c r="J2" i="4" a="1"/>
  <c r="J8" i="4" a="1"/>
  <c r="K4" i="6" a="1"/>
  <c r="J3" i="4" a="1"/>
  <c r="N8" i="6" l="1"/>
  <c r="M2" i="6"/>
  <c r="G6" i="6"/>
  <c r="H6" i="6" s="1"/>
  <c r="I6" i="6" s="1"/>
  <c r="G10" i="6"/>
  <c r="H10" i="6" s="1"/>
  <c r="I10" i="6" s="1"/>
  <c r="P2" i="4"/>
  <c r="L2" i="4"/>
  <c r="K3" i="6"/>
  <c r="K10" i="6"/>
  <c r="K9" i="6"/>
  <c r="K5" i="6"/>
  <c r="K2" i="6"/>
  <c r="K4" i="6"/>
  <c r="K8" i="6"/>
  <c r="K6" i="6"/>
  <c r="K11" i="6"/>
  <c r="J9" i="4"/>
  <c r="J8" i="4"/>
  <c r="J6" i="4"/>
  <c r="J10" i="4"/>
  <c r="J11" i="4"/>
  <c r="J5" i="4"/>
  <c r="J4" i="4"/>
  <c r="J3" i="4"/>
  <c r="J2" i="4"/>
  <c r="H11" i="4"/>
  <c r="G11" i="4"/>
  <c r="H5" i="4" l="1"/>
  <c r="H4" i="4" s="1"/>
  <c r="G5" i="4"/>
  <c r="G4" i="4" s="1"/>
  <c r="G3" i="4" l="1"/>
  <c r="H11" i="6"/>
  <c r="I11" i="6"/>
  <c r="G11" i="6"/>
  <c r="G2" i="4"/>
  <c r="H2" i="4"/>
  <c r="H3" i="4"/>
  <c r="I5" i="6" l="1"/>
  <c r="G5" i="6"/>
  <c r="G3" i="6" s="1"/>
  <c r="H5" i="6"/>
  <c r="H4" i="6" l="1"/>
  <c r="H2" i="6" s="1"/>
  <c r="H3" i="6"/>
  <c r="G4" i="6"/>
  <c r="G2" i="6" s="1"/>
  <c r="I4" i="6"/>
  <c r="I2" i="6" s="1"/>
  <c r="I3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<sst xmlns="http://schemas.openxmlformats.org/spreadsheetml/2006/main" count="26" uniqueCount="15">
  <si>
    <t>Real Statistics Using Excel</t>
  </si>
  <si>
    <t>Updated</t>
  </si>
  <si>
    <t>Copyright © 2013 - 2023 Charles Zaiontz</t>
  </si>
  <si>
    <t>μ</t>
  </si>
  <si>
    <t>Rho</t>
  </si>
  <si>
    <t>L</t>
  </si>
  <si>
    <t>Lq</t>
  </si>
  <si>
    <t>W</t>
  </si>
  <si>
    <t>Wq</t>
  </si>
  <si>
    <t>Lambda</t>
  </si>
  <si>
    <t>A</t>
  </si>
  <si>
    <t>B</t>
  </si>
  <si>
    <t>M/M/1 Non-Preemptive Priority Queueing Model with Variable Service Means</t>
  </si>
  <si>
    <t>λ</t>
  </si>
  <si>
    <t>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</si>
</sst>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5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Roaming\Microsoft\AddIns\XRealStats.xlam" TargetMode="External"/><Relationship Id="rId1" Type="http://schemas.openxmlformats.org/officeDocument/2006/relationships/externalLinkPath" Target="/Users/user/AppData/Roaming/Microsoft/AddIns/XRealStat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Prime"/>
      <sheetName val="MSSD"/>
      <sheetName val="Dict"/>
      <sheetName val="ADict"/>
    </sheetNames>
    <definedNames>
      <definedName name="FTEXT"/>
      <definedName name="MM1P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2CE5D-8E73-4E61-B743-35DB9ED67BDA}">
  <sheetPr codeName="Sheet1"/>
  <dimension ref="A1:B6"/>
  <sheetViews>
    <sheetView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0</v>
      </c>
    </row>
    <row r="2" spans="1:2" x14ac:dyDescent="0.35">
      <c r="A2" t="s">
        <v>12</v>
      </c>
    </row>
    <row r="4" spans="1:2" x14ac:dyDescent="0.35">
      <c r="A4" t="s">
        <v>1</v>
      </c>
      <c r="B4" s="1">
        <v>44977</v>
      </c>
    </row>
    <row r="6" spans="1:2" x14ac:dyDescent="0.35">
      <c r="A6" s="2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6D05E-1D2A-4A6C-B10C-195A77495DE6}">
  <sheetPr codeName="Sheet2"/>
  <dimension ref="A1:P11"/>
  <sheetViews>
    <sheetView workbookViewId="0">
      <selection activeCell="F1" sqref="F1"/>
    </sheetView>
  </sheetViews>
  <sheetFormatPr defaultRowHeight="14.5" x14ac:dyDescent="0.35"/>
  <cols>
    <col min="1" max="1" width="4.6328125" customWidth="1"/>
    <col min="6" max="6" width="3.453125" style="5" customWidth="1"/>
    <col min="9" max="9" width="2.90625" customWidth="1"/>
    <col min="10" max="10" width="17.6328125" customWidth="1"/>
    <col min="15" max="15" width="3.54296875" customWidth="1"/>
    <col min="16" max="16" width="24.26953125" customWidth="1"/>
  </cols>
  <sheetData>
    <row r="1" spans="1:16" x14ac:dyDescent="0.35">
      <c r="G1">
        <v>1</v>
      </c>
      <c r="H1">
        <v>2</v>
      </c>
    </row>
    <row r="2" spans="1:16" x14ac:dyDescent="0.35">
      <c r="B2" s="13" t="s">
        <v>13</v>
      </c>
      <c r="C2" s="13" t="s">
        <v>3</v>
      </c>
      <c r="E2" t="s">
        <v>5</v>
      </c>
      <c r="G2" s="6">
        <f>G4*G8</f>
        <v>0.75</v>
      </c>
      <c r="H2" s="7">
        <f>H4*H8</f>
        <v>14.125000000000005</v>
      </c>
      <c r="J2" t="str" cm="1">
        <f t="array" ref="J2">[1]!FTEXT(H2)</f>
        <v>=H4*H8</v>
      </c>
      <c r="L2" t="str" cm="1">
        <f t="array" ref="L2:N6">[1]!MM1PS(B3:B4,C3:C4,TRUE)</f>
        <v>L</v>
      </c>
      <c r="M2" s="6">
        <v>0.75</v>
      </c>
      <c r="N2" s="7">
        <v>14.125000000000007</v>
      </c>
      <c r="P2" t="str" cm="1">
        <f t="array" ref="P2">[1]!FTEXT(L2)</f>
        <v>=MM1PS(B3:B4,C3:C4,TRUE)</v>
      </c>
    </row>
    <row r="3" spans="1:16" x14ac:dyDescent="0.35">
      <c r="A3" s="3">
        <v>1</v>
      </c>
      <c r="B3" s="14">
        <v>1.5</v>
      </c>
      <c r="C3" s="15">
        <v>3.5</v>
      </c>
      <c r="E3" t="s">
        <v>6</v>
      </c>
      <c r="G3" s="8">
        <f>G5*G8</f>
        <v>0.32142857142857145</v>
      </c>
      <c r="H3" s="9">
        <f>H5*H8</f>
        <v>13.625000000000005</v>
      </c>
      <c r="J3" t="str" cm="1">
        <f t="array" ref="J3">[1]!FTEXT(H3)</f>
        <v>=H5*H8</v>
      </c>
      <c r="L3" t="str">
        <v>Lq</v>
      </c>
      <c r="M3" s="8">
        <v>0.32142857142857145</v>
      </c>
      <c r="N3" s="9">
        <v>13.625000000000007</v>
      </c>
    </row>
    <row r="4" spans="1:16" x14ac:dyDescent="0.35">
      <c r="A4" s="3">
        <v>2</v>
      </c>
      <c r="B4" s="16">
        <v>2.5</v>
      </c>
      <c r="C4" s="17">
        <v>5</v>
      </c>
      <c r="E4" t="s">
        <v>7</v>
      </c>
      <c r="G4" s="8">
        <f>G5+1/G9</f>
        <v>0.5</v>
      </c>
      <c r="H4" s="9">
        <f>H5+1/H9</f>
        <v>5.6500000000000021</v>
      </c>
      <c r="J4" t="str" cm="1">
        <f t="array" ref="J4">[1]!FTEXT(H4)</f>
        <v>=H5+1/H9</v>
      </c>
      <c r="L4" t="str">
        <v>W</v>
      </c>
      <c r="M4" s="8">
        <v>0.5</v>
      </c>
      <c r="N4" s="9">
        <v>5.650000000000003</v>
      </c>
    </row>
    <row r="5" spans="1:16" x14ac:dyDescent="0.35">
      <c r="E5" t="s">
        <v>8</v>
      </c>
      <c r="G5" s="8">
        <f>G10/(F11*G11)</f>
        <v>0.2142857142857143</v>
      </c>
      <c r="H5" s="9">
        <f>H10/(G11*H11)</f>
        <v>5.450000000000002</v>
      </c>
      <c r="J5" t="str" cm="1">
        <f t="array" ref="J5">[1]!FTEXT(H5)</f>
        <v>=H10/(G11*H11)</v>
      </c>
      <c r="L5" t="str">
        <v>Wq</v>
      </c>
      <c r="M5" s="8">
        <v>0.2142857142857143</v>
      </c>
      <c r="N5" s="9">
        <v>5.4500000000000028</v>
      </c>
    </row>
    <row r="6" spans="1:16" x14ac:dyDescent="0.35">
      <c r="A6" s="3"/>
      <c r="E6" t="s">
        <v>4</v>
      </c>
      <c r="G6" s="10">
        <f>F6+G8/G9</f>
        <v>0.42857142857142855</v>
      </c>
      <c r="H6" s="11">
        <f>G6+H8/H9</f>
        <v>0.9285714285714286</v>
      </c>
      <c r="J6" t="str" cm="1">
        <f t="array" ref="J6">[1]!FTEXT(H6)</f>
        <v>=G6+H8/H9</v>
      </c>
      <c r="L6" t="str">
        <v>Rho</v>
      </c>
      <c r="M6" s="10">
        <v>0.42857142857142855</v>
      </c>
      <c r="N6" s="11">
        <v>0.9285714285714286</v>
      </c>
    </row>
    <row r="7" spans="1:16" x14ac:dyDescent="0.35">
      <c r="A7" s="3"/>
    </row>
    <row r="8" spans="1:16" x14ac:dyDescent="0.35">
      <c r="E8" t="s">
        <v>9</v>
      </c>
      <c r="G8" s="6" cm="1">
        <f t="array" ref="G8:H8">TRANSPOSE(B3:B4)</f>
        <v>1.5</v>
      </c>
      <c r="H8" s="7">
        <v>2.5</v>
      </c>
      <c r="J8" t="str" cm="1">
        <f t="array" ref="J8">[1]!FTEXT(G8)</f>
        <v>=TRANSPOSE(B3:B4)</v>
      </c>
    </row>
    <row r="9" spans="1:16" x14ac:dyDescent="0.35">
      <c r="E9" t="s">
        <v>14</v>
      </c>
      <c r="G9" s="8" cm="1">
        <f t="array" ref="G9:H9">TRANSPOSE(C3:C4)</f>
        <v>3.5</v>
      </c>
      <c r="H9" s="9">
        <v>5</v>
      </c>
      <c r="J9" t="str" cm="1">
        <f t="array" ref="J9">[1]!FTEXT(G9)</f>
        <v>=TRANSPOSE(C3:C4)</v>
      </c>
    </row>
    <row r="10" spans="1:16" x14ac:dyDescent="0.35">
      <c r="E10" t="s">
        <v>10</v>
      </c>
      <c r="G10" s="8">
        <f>F10+G8/G9^2</f>
        <v>0.12244897959183673</v>
      </c>
      <c r="H10" s="9">
        <f>G10+H8/H9^2</f>
        <v>0.22244897959183674</v>
      </c>
      <c r="J10" t="str" cm="1">
        <f t="array" ref="J10">[1]!FTEXT(H10)</f>
        <v>=G10+H8/H9^2</v>
      </c>
    </row>
    <row r="11" spans="1:16" x14ac:dyDescent="0.35">
      <c r="E11" t="s">
        <v>11</v>
      </c>
      <c r="F11" s="5">
        <v>1</v>
      </c>
      <c r="G11" s="10">
        <f>1-G6</f>
        <v>0.5714285714285714</v>
      </c>
      <c r="H11" s="11">
        <f>1-H6</f>
        <v>7.1428571428571397E-2</v>
      </c>
      <c r="J11" t="str" cm="1">
        <f t="array" ref="J11">[1]!FTEXT(H11)</f>
        <v>=1-H6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CA659-7278-467C-8938-8DC9FE4F9E25}">
  <sheetPr codeName="Sheet4"/>
  <dimension ref="A1:P11"/>
  <sheetViews>
    <sheetView tabSelected="1" workbookViewId="0">
      <selection activeCell="G14" sqref="G14"/>
    </sheetView>
  </sheetViews>
  <sheetFormatPr defaultRowHeight="14.5" x14ac:dyDescent="0.35"/>
  <cols>
    <col min="1" max="1" width="4.6328125" customWidth="1"/>
    <col min="6" max="6" width="3.453125" style="5" customWidth="1"/>
    <col min="10" max="10" width="2.90625" customWidth="1"/>
    <col min="11" max="11" width="17.6328125" customWidth="1"/>
  </cols>
  <sheetData>
    <row r="1" spans="1:16" x14ac:dyDescent="0.35">
      <c r="G1">
        <v>1</v>
      </c>
      <c r="H1">
        <v>2</v>
      </c>
      <c r="I1">
        <v>3</v>
      </c>
    </row>
    <row r="2" spans="1:16" x14ac:dyDescent="0.35">
      <c r="B2" s="13" t="s">
        <v>13</v>
      </c>
      <c r="C2" s="13" t="s">
        <v>3</v>
      </c>
      <c r="E2" t="s">
        <v>5</v>
      </c>
      <c r="G2" s="6">
        <f>G4*G8</f>
        <v>0.60000000000000009</v>
      </c>
      <c r="H2" s="12">
        <f>H4*H8</f>
        <v>1.5548872180451125</v>
      </c>
      <c r="I2" s="7">
        <f>I4*I8</f>
        <v>6.7552631578947349</v>
      </c>
      <c r="K2" t="str" cm="1">
        <f t="array" ref="K2">[1]!FTEXT(I2)</f>
        <v>=I4*I8</v>
      </c>
      <c r="M2" t="str" cm="1">
        <f t="array" ref="M2:P6">[1]!MM1PS(B3:B5,C3:C5,TRUE)</f>
        <v>L</v>
      </c>
      <c r="N2" s="6">
        <v>0.60000000000000009</v>
      </c>
      <c r="O2" s="12">
        <v>1.5548872180451125</v>
      </c>
      <c r="P2" s="7">
        <v>6.7552631578947349</v>
      </c>
    </row>
    <row r="3" spans="1:16" x14ac:dyDescent="0.35">
      <c r="A3" s="3">
        <v>1</v>
      </c>
      <c r="B3" s="14">
        <v>1.5</v>
      </c>
      <c r="C3" s="15">
        <v>4</v>
      </c>
      <c r="E3" t="s">
        <v>6</v>
      </c>
      <c r="G3" s="8">
        <f>G5*G8</f>
        <v>0.22499999999999998</v>
      </c>
      <c r="H3">
        <f>H5*H8</f>
        <v>1.2691729323308267</v>
      </c>
      <c r="I3" s="9">
        <f>I5*I8</f>
        <v>6.5052631578947349</v>
      </c>
      <c r="K3" t="str" cm="1">
        <f t="array" ref="K3">[1]!FTEXT(I3)</f>
        <v>=I5*I8</v>
      </c>
      <c r="M3" t="str">
        <v>Lq</v>
      </c>
      <c r="N3" s="8">
        <v>0.22499999999999998</v>
      </c>
      <c r="O3" s="20">
        <v>1.269172932330827</v>
      </c>
      <c r="P3" s="9">
        <v>6.5052631578947349</v>
      </c>
    </row>
    <row r="4" spans="1:16" x14ac:dyDescent="0.35">
      <c r="A4" s="3">
        <v>2</v>
      </c>
      <c r="B4" s="18">
        <v>2</v>
      </c>
      <c r="C4" s="19">
        <v>7</v>
      </c>
      <c r="E4" t="s">
        <v>7</v>
      </c>
      <c r="G4" s="8">
        <f>G5+1/G9</f>
        <v>0.4</v>
      </c>
      <c r="H4">
        <f>H5+1/H9</f>
        <v>0.77744360902255627</v>
      </c>
      <c r="I4" s="9">
        <f>I5+1/I9</f>
        <v>6.7552631578947349</v>
      </c>
      <c r="K4" t="str" cm="1">
        <f t="array" ref="K4">[1]!FTEXT(I4)</f>
        <v>=I5+1/I9</v>
      </c>
      <c r="M4" t="str">
        <v>W</v>
      </c>
      <c r="N4" s="8">
        <v>0.4</v>
      </c>
      <c r="O4" s="20">
        <v>0.77744360902255627</v>
      </c>
      <c r="P4" s="9">
        <v>6.7552631578947349</v>
      </c>
    </row>
    <row r="5" spans="1:16" x14ac:dyDescent="0.35">
      <c r="A5">
        <v>3</v>
      </c>
      <c r="B5" s="16">
        <v>1</v>
      </c>
      <c r="C5" s="17">
        <v>4</v>
      </c>
      <c r="E5" t="s">
        <v>8</v>
      </c>
      <c r="G5" s="8">
        <f>G10/(F11*G11)</f>
        <v>0.15</v>
      </c>
      <c r="H5">
        <f>H10/(G11*H11)</f>
        <v>0.63458646616541337</v>
      </c>
      <c r="I5" s="9">
        <f>I10/(H11*I11)</f>
        <v>6.5052631578947349</v>
      </c>
      <c r="K5" t="str" cm="1">
        <f t="array" ref="K5">[1]!FTEXT(I5)</f>
        <v>=I10/(H11*I11)</v>
      </c>
      <c r="M5" t="str">
        <v>Wq</v>
      </c>
      <c r="N5" s="8">
        <v>0.15</v>
      </c>
      <c r="O5" s="20">
        <v>0.63458646616541348</v>
      </c>
      <c r="P5" s="9">
        <v>6.5052631578947349</v>
      </c>
    </row>
    <row r="6" spans="1:16" x14ac:dyDescent="0.35">
      <c r="A6" s="3"/>
      <c r="E6" t="s">
        <v>4</v>
      </c>
      <c r="G6" s="10">
        <f>F6+G8/G9</f>
        <v>0.375</v>
      </c>
      <c r="H6" s="4">
        <f>G6+H8/H9</f>
        <v>0.6607142857142857</v>
      </c>
      <c r="I6" s="11">
        <f>H6+I8/I9</f>
        <v>0.9107142857142857</v>
      </c>
      <c r="K6" t="str" cm="1">
        <f t="array" ref="K6">[1]!FTEXT(I6)</f>
        <v>=H6+I8/I9</v>
      </c>
      <c r="M6" t="str">
        <v>Rho</v>
      </c>
      <c r="N6" s="10">
        <v>0.375</v>
      </c>
      <c r="O6" s="4">
        <v>0.6607142857142857</v>
      </c>
      <c r="P6" s="11">
        <v>0.9107142857142857</v>
      </c>
    </row>
    <row r="7" spans="1:16" x14ac:dyDescent="0.35">
      <c r="A7" s="3"/>
    </row>
    <row r="8" spans="1:16" x14ac:dyDescent="0.35">
      <c r="E8" t="s">
        <v>9</v>
      </c>
      <c r="G8" s="6" cm="1">
        <f t="array" ref="G8:I8">TRANSPOSE(B3:B5)</f>
        <v>1.5</v>
      </c>
      <c r="H8" s="12">
        <v>2</v>
      </c>
      <c r="I8" s="7">
        <v>1</v>
      </c>
      <c r="K8" t="str" cm="1">
        <f t="array" ref="K8">[1]!FTEXT(G8)</f>
        <v>=TRANSPOSE(B3:B5)</v>
      </c>
      <c r="N8" t="str" cm="1">
        <f t="array" ref="N8">[1]!FTEXT(M2)</f>
        <v>=MM1PS(B3:B5,C3:C5,TRUE)</v>
      </c>
    </row>
    <row r="9" spans="1:16" x14ac:dyDescent="0.35">
      <c r="E9" t="s">
        <v>14</v>
      </c>
      <c r="G9" s="8" cm="1">
        <f t="array" ref="G9:I9">TRANSPOSE(C3:C5)</f>
        <v>4</v>
      </c>
      <c r="H9" s="20">
        <v>7</v>
      </c>
      <c r="I9" s="9">
        <v>4</v>
      </c>
      <c r="K9" t="str" cm="1">
        <f t="array" ref="K9">[1]!FTEXT(G9)</f>
        <v>=TRANSPOSE(C3:C5)</v>
      </c>
    </row>
    <row r="10" spans="1:16" x14ac:dyDescent="0.35">
      <c r="E10" t="s">
        <v>10</v>
      </c>
      <c r="G10" s="8">
        <f>F10+G8/G9^2</f>
        <v>9.375E-2</v>
      </c>
      <c r="H10" s="20">
        <f>G10+H8/H9^2</f>
        <v>0.13456632653061223</v>
      </c>
      <c r="I10" s="9">
        <f>H10+I8/I9^2</f>
        <v>0.19706632653061223</v>
      </c>
      <c r="K10" t="str" cm="1">
        <f t="array" ref="K10">[1]!FTEXT(I10)</f>
        <v>=H10+I8/I9^2</v>
      </c>
    </row>
    <row r="11" spans="1:16" x14ac:dyDescent="0.35">
      <c r="E11" t="s">
        <v>11</v>
      </c>
      <c r="F11" s="5">
        <v>1</v>
      </c>
      <c r="G11" s="10">
        <f>1-G6</f>
        <v>0.625</v>
      </c>
      <c r="H11" s="4">
        <f>1-H6</f>
        <v>0.3392857142857143</v>
      </c>
      <c r="I11" s="11">
        <f>1-I6</f>
        <v>8.9285714285714302E-2</v>
      </c>
      <c r="K11" t="str" cm="1">
        <f t="array" ref="K11">[1]!FTEXT(I11)</f>
        <v>=1-I6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Example</vt:lpstr>
      <vt:lpstr>Example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2023-02-15T09:59:57Z</dcterms:created>
  <dcterms:modified xsi:type="dcterms:W3CDTF">2023-02-23T17:16:15Z</dcterms:modified>
</cp:coreProperties>
</file>