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2E977BB-51C0-4226-8A27-A1446E7D37FC}" xr6:coauthVersionLast="47" xr6:coauthVersionMax="47" xr10:uidLastSave="{00000000-0000-0000-0000-000000000000}"/>
  <bookViews>
    <workbookView xWindow="-110" yWindow="-110" windowWidth="19420" windowHeight="10300" xr2:uid="{7FB8492D-5AB0-45CA-97A8-E5425E4F1920}"/>
  </bookViews>
  <sheets>
    <sheet name="Title" sheetId="1" r:id="rId1"/>
    <sheet name="Example 1" sheetId="6" r:id="rId2"/>
    <sheet name="Example 2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9" l="1" a="1"/>
  <c r="M7" i="9" s="1"/>
  <c r="M5" i="9" a="1"/>
  <c r="M5" i="9" s="1"/>
  <c r="G2" i="9" a="1"/>
  <c r="G2" i="9" s="1"/>
  <c r="F2" i="9" a="1"/>
  <c r="F2" i="9" s="1"/>
  <c r="E2" i="9" a="1"/>
  <c r="E2" i="9" s="1"/>
  <c r="J10" i="6" a="1"/>
  <c r="J10" i="6" s="1"/>
  <c r="J9" i="6" a="1"/>
  <c r="J9" i="6" s="1"/>
  <c r="J8" i="6" a="1"/>
  <c r="J8" i="6" s="1"/>
  <c r="J6" i="6" a="1"/>
  <c r="J6" i="6" s="1"/>
  <c r="J5" i="6" a="1"/>
  <c r="J5" i="6" s="1"/>
  <c r="J4" i="6" a="1"/>
  <c r="J4" i="6" s="1"/>
  <c r="J3" i="6" a="1"/>
  <c r="J3" i="6" s="1"/>
  <c r="L2" i="6" a="1"/>
  <c r="L2" i="6" s="1"/>
  <c r="J2" i="6" a="1"/>
  <c r="J2" i="6" s="1"/>
  <c r="E9" i="9" l="1"/>
  <c r="E8" i="9" a="1"/>
  <c r="E8" i="9" s="1"/>
  <c r="G9" i="9" l="1"/>
  <c r="F9" i="9"/>
  <c r="H9" i="6"/>
  <c r="I12" i="9" l="1"/>
  <c r="I5" i="9"/>
  <c r="F10" i="9" s="1"/>
  <c r="J5" i="9" s="1"/>
  <c r="G10" i="9" l="1"/>
  <c r="K5" i="9" s="1"/>
  <c r="I13" i="9"/>
  <c r="J14" i="9"/>
  <c r="J12" i="9" s="1"/>
  <c r="F8" i="6" a="1"/>
  <c r="F8" i="6" s="1"/>
  <c r="H6" i="6" s="1"/>
  <c r="K14" i="9" l="1"/>
  <c r="K12" i="9" s="1"/>
  <c r="K13" i="9" s="1"/>
  <c r="J13" i="9"/>
  <c r="H10" i="6"/>
  <c r="G6" i="6"/>
  <c r="F6" i="6"/>
  <c r="F10" i="6" s="1"/>
  <c r="F4" i="6" l="1"/>
  <c r="F5" i="6" s="1"/>
  <c r="G10" i="6"/>
  <c r="H4" i="6" s="1"/>
  <c r="H2" i="6" l="1"/>
  <c r="H5" i="6"/>
  <c r="H3" i="6" s="1"/>
  <c r="G4" i="6"/>
  <c r="F2" i="6"/>
  <c r="F3" i="6"/>
  <c r="G2" i="6" l="1"/>
  <c r="G5" i="6"/>
  <c r="G3" i="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<sst xmlns="http://schemas.openxmlformats.org/spreadsheetml/2006/main" count="39" uniqueCount="22">
  <si>
    <t>Real Statistics Using Excel</t>
  </si>
  <si>
    <t>Updated</t>
  </si>
  <si>
    <t>Copyright © 2013 - 2023 Charles Zaiontz</t>
  </si>
  <si>
    <t>μ</t>
  </si>
  <si>
    <t>Rho</t>
  </si>
  <si>
    <t>L</t>
  </si>
  <si>
    <t>Lq</t>
  </si>
  <si>
    <t>W</t>
  </si>
  <si>
    <t>Wq</t>
  </si>
  <si>
    <t>λ1</t>
  </si>
  <si>
    <t>λ2</t>
  </si>
  <si>
    <t>Lambda</t>
  </si>
  <si>
    <t>A</t>
  </si>
  <si>
    <t>B</t>
  </si>
  <si>
    <t>M/M/s Preemptive Priority Queueing Model</t>
  </si>
  <si>
    <t>s</t>
  </si>
  <si>
    <t>1+2</t>
  </si>
  <si>
    <t>1+2+3</t>
  </si>
  <si>
    <t>critical</t>
  </si>
  <si>
    <t>serious</t>
  </si>
  <si>
    <t>stable</t>
  </si>
  <si>
    <t>λ-sum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</si>
</sst>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3" xfId="0" applyFill="1" applyBorder="1"/>
    <xf numFmtId="0" fontId="0" fillId="0" borderId="4" xfId="0" applyBorder="1"/>
    <xf numFmtId="0" fontId="0" fillId="0" borderId="0" xfId="0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/>
    <xf numFmtId="0" fontId="0" fillId="0" borderId="13" xfId="0" applyBorder="1"/>
    <xf numFmtId="0" fontId="0" fillId="0" borderId="15" xfId="0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CE5D-8E73-4E61-B743-35DB9ED67BDA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14</v>
      </c>
    </row>
    <row r="4" spans="1:2" x14ac:dyDescent="0.35">
      <c r="A4" t="s">
        <v>1</v>
      </c>
      <c r="B4" s="1">
        <v>44979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A659-7278-467C-8938-8DC9FE4F9E25}">
  <sheetPr codeName="Sheet4"/>
  <dimension ref="A1:O10"/>
  <sheetViews>
    <sheetView workbookViewId="0"/>
  </sheetViews>
  <sheetFormatPr defaultRowHeight="14.5" x14ac:dyDescent="0.35"/>
  <cols>
    <col min="1" max="1" width="4.6328125" customWidth="1"/>
    <col min="5" max="5" width="3.453125" style="6" customWidth="1"/>
    <col min="9" max="9" width="3.453125" customWidth="1"/>
    <col min="10" max="10" width="17.26953125" customWidth="1"/>
  </cols>
  <sheetData>
    <row r="1" spans="1:15" x14ac:dyDescent="0.35">
      <c r="F1" s="6" t="s">
        <v>18</v>
      </c>
      <c r="G1" s="6" t="s">
        <v>19</v>
      </c>
      <c r="H1" s="6" t="s">
        <v>20</v>
      </c>
      <c r="M1" s="6" t="s">
        <v>18</v>
      </c>
      <c r="N1" s="6" t="s">
        <v>19</v>
      </c>
      <c r="O1" s="6" t="s">
        <v>20</v>
      </c>
    </row>
    <row r="2" spans="1:15" x14ac:dyDescent="0.35">
      <c r="A2" s="3" t="s">
        <v>3</v>
      </c>
      <c r="B2" s="7">
        <v>3</v>
      </c>
      <c r="D2" t="s">
        <v>5</v>
      </c>
      <c r="F2" s="9">
        <f>F4*F8</f>
        <v>7.1428571428571438E-2</v>
      </c>
      <c r="G2" s="15">
        <f>G4*G8</f>
        <v>0.29220779220779225</v>
      </c>
      <c r="H2" s="10">
        <f>H4*H8</f>
        <v>1.636363636363636</v>
      </c>
      <c r="J2" t="e" cm="1">
        <f t="array" aca="1" ref="J2" ca="1">FTEXT(H2)</f>
        <v>#NAME?</v>
      </c>
      <c r="L2" t="e" cm="1">
        <f t="array" aca="1" ref="L2" ca="1">MM1PP(B4:B6,B2,TRUE)</f>
        <v>#NAME?</v>
      </c>
      <c r="M2" s="9"/>
      <c r="N2" s="15"/>
      <c r="O2" s="10"/>
    </row>
    <row r="3" spans="1:15" x14ac:dyDescent="0.35">
      <c r="D3" t="s">
        <v>6</v>
      </c>
      <c r="F3" s="11">
        <f>F5*F8</f>
        <v>4.7619047619047675E-3</v>
      </c>
      <c r="G3">
        <f>G5*G8</f>
        <v>9.2207792207792252E-2</v>
      </c>
      <c r="H3" s="12">
        <f>H5*H8</f>
        <v>1.2363636363636361</v>
      </c>
      <c r="J3" t="e" cm="1">
        <f t="array" aca="1" ref="J3" ca="1">FTEXT(H3)</f>
        <v>#NAME?</v>
      </c>
      <c r="M3" s="11"/>
      <c r="O3" s="12"/>
    </row>
    <row r="4" spans="1:15" x14ac:dyDescent="0.35">
      <c r="A4" s="3" t="s">
        <v>9</v>
      </c>
      <c r="B4" s="8">
        <v>0.2</v>
      </c>
      <c r="D4" t="s">
        <v>7</v>
      </c>
      <c r="F4" s="11">
        <f>1/($H9*E10*F10)</f>
        <v>0.35714285714285715</v>
      </c>
      <c r="G4">
        <f t="shared" ref="G4:H4" si="0">1/($H9*F10*G10)</f>
        <v>0.48701298701298706</v>
      </c>
      <c r="H4" s="12">
        <f t="shared" si="0"/>
        <v>1.3636363636363633</v>
      </c>
      <c r="J4" t="e" cm="1">
        <f t="array" aca="1" ref="J4" ca="1">FTEXT(H4)</f>
        <v>#NAME?</v>
      </c>
      <c r="M4" s="11"/>
      <c r="O4" s="12"/>
    </row>
    <row r="5" spans="1:15" x14ac:dyDescent="0.35">
      <c r="A5" s="3" t="s">
        <v>10</v>
      </c>
      <c r="B5" s="16">
        <v>0.6</v>
      </c>
      <c r="D5" t="s">
        <v>8</v>
      </c>
      <c r="F5" s="11">
        <f>F4-1/$B2</f>
        <v>2.3809523809523836E-2</v>
      </c>
      <c r="G5">
        <f t="shared" ref="G5:H5" si="1">G4-1/$B2</f>
        <v>0.15367965367965375</v>
      </c>
      <c r="H5" s="12">
        <f t="shared" si="1"/>
        <v>1.0303030303030301</v>
      </c>
      <c r="J5" t="e" cm="1">
        <f t="array" aca="1" ref="J5" ca="1">FTEXT(H5)</f>
        <v>#NAME?</v>
      </c>
      <c r="M5" s="11"/>
      <c r="O5" s="12"/>
    </row>
    <row r="6" spans="1:15" x14ac:dyDescent="0.35">
      <c r="A6" s="3" t="s">
        <v>10</v>
      </c>
      <c r="B6" s="4">
        <v>1.2</v>
      </c>
      <c r="D6" t="s">
        <v>4</v>
      </c>
      <c r="F6" s="13">
        <f>SUM($F8:F8)/$B2</f>
        <v>6.6666666666666666E-2</v>
      </c>
      <c r="G6" s="5">
        <f>SUM($F8:G8)/$B2</f>
        <v>0.26666666666666666</v>
      </c>
      <c r="H6" s="14">
        <f>SUM($F8:H8)/$B2</f>
        <v>0.66666666666666663</v>
      </c>
      <c r="J6" t="e" cm="1">
        <f t="array" aca="1" ref="J6" ca="1">FTEXT(H6)</f>
        <v>#NAME?</v>
      </c>
      <c r="M6" s="13"/>
      <c r="N6" s="5"/>
      <c r="O6" s="14"/>
    </row>
    <row r="8" spans="1:15" x14ac:dyDescent="0.35">
      <c r="D8" t="s">
        <v>11</v>
      </c>
      <c r="F8" s="9" cm="1">
        <f t="array" ref="F8:H8">TRANSPOSE(B4:B6)</f>
        <v>0.2</v>
      </c>
      <c r="G8" s="15">
        <v>0.6</v>
      </c>
      <c r="H8" s="10">
        <v>1.2</v>
      </c>
      <c r="J8" t="e" cm="1">
        <f t="array" aca="1" ref="J8" ca="1">FTEXT(F8)</f>
        <v>#NAME?</v>
      </c>
    </row>
    <row r="9" spans="1:15" x14ac:dyDescent="0.35">
      <c r="D9" t="s">
        <v>12</v>
      </c>
      <c r="F9" s="11"/>
      <c r="G9" s="25"/>
      <c r="H9" s="12">
        <f>B2</f>
        <v>3</v>
      </c>
      <c r="J9" t="e" cm="1">
        <f t="array" aca="1" ref="J9" ca="1">FTEXT(H9)</f>
        <v>#NAME?</v>
      </c>
    </row>
    <row r="10" spans="1:15" x14ac:dyDescent="0.35">
      <c r="D10" t="s">
        <v>13</v>
      </c>
      <c r="E10" s="6">
        <v>1</v>
      </c>
      <c r="F10" s="13">
        <f>1-F6</f>
        <v>0.93333333333333335</v>
      </c>
      <c r="G10" s="5">
        <f>1-G6</f>
        <v>0.73333333333333339</v>
      </c>
      <c r="H10" s="14">
        <f>1-H6</f>
        <v>0.33333333333333337</v>
      </c>
      <c r="J10" t="e" cm="1">
        <f t="array" aca="1" ref="J10" ca="1">FTEXT(H10)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6411-0F5D-43FA-90A4-82F9407DDFE9}">
  <sheetPr codeName="Sheet5"/>
  <dimension ref="A1:O14"/>
  <sheetViews>
    <sheetView workbookViewId="0"/>
  </sheetViews>
  <sheetFormatPr defaultRowHeight="14.5" x14ac:dyDescent="0.35"/>
  <cols>
    <col min="1" max="1" width="4.6328125" customWidth="1"/>
    <col min="3" max="3" width="6.6328125" customWidth="1"/>
    <col min="6" max="6" width="8.7265625" customWidth="1"/>
    <col min="8" max="8" width="6.6328125" customWidth="1"/>
    <col min="9" max="10" width="8.7265625" customWidth="1"/>
    <col min="17" max="17" width="11.81640625" bestFit="1" customWidth="1"/>
  </cols>
  <sheetData>
    <row r="1" spans="1:15" x14ac:dyDescent="0.35">
      <c r="E1" s="6">
        <v>1</v>
      </c>
      <c r="F1" s="6" t="s">
        <v>16</v>
      </c>
      <c r="G1" s="6" t="s">
        <v>17</v>
      </c>
    </row>
    <row r="2" spans="1:15" x14ac:dyDescent="0.35">
      <c r="A2" s="3" t="s">
        <v>3</v>
      </c>
      <c r="B2" s="8">
        <v>3</v>
      </c>
      <c r="D2" t="s">
        <v>5</v>
      </c>
      <c r="E2" s="9" t="e" cm="1">
        <f t="array" aca="1" ref="E2" ca="1">MMs(E9,$B2,$B3)</f>
        <v>#NAME?</v>
      </c>
      <c r="F2" s="15" t="e" cm="1">
        <f t="array" aca="1" ref="F2" ca="1">MMs(F9,$B2,$B3)</f>
        <v>#NAME?</v>
      </c>
      <c r="G2" s="10" t="e" cm="1">
        <f t="array" aca="1" ref="G2" ca="1">MMs(G9,$B2,$B3)</f>
        <v>#NAME?</v>
      </c>
    </row>
    <row r="3" spans="1:15" x14ac:dyDescent="0.35">
      <c r="A3" t="s">
        <v>15</v>
      </c>
      <c r="B3" s="4">
        <v>2</v>
      </c>
      <c r="D3" t="s">
        <v>6</v>
      </c>
      <c r="E3" s="11"/>
      <c r="G3" s="12"/>
    </row>
    <row r="4" spans="1:15" x14ac:dyDescent="0.35">
      <c r="D4" t="s">
        <v>7</v>
      </c>
      <c r="E4" s="11"/>
      <c r="G4" s="12"/>
      <c r="I4" s="6" t="s">
        <v>18</v>
      </c>
      <c r="J4" s="6" t="s">
        <v>19</v>
      </c>
      <c r="K4" s="6" t="s">
        <v>20</v>
      </c>
    </row>
    <row r="5" spans="1:15" x14ac:dyDescent="0.35">
      <c r="A5" s="3" t="s">
        <v>9</v>
      </c>
      <c r="B5" s="8">
        <v>0.2</v>
      </c>
      <c r="D5" t="s">
        <v>8</v>
      </c>
      <c r="E5" s="19"/>
      <c r="F5" s="20"/>
      <c r="G5" s="21"/>
      <c r="I5" s="22">
        <f>E5</f>
        <v>0</v>
      </c>
      <c r="J5" s="23">
        <f>(F9*F5-F10)/F8</f>
        <v>0</v>
      </c>
      <c r="K5" s="24">
        <f>(G9*G5-G10)/G8</f>
        <v>0</v>
      </c>
      <c r="M5" s="22" t="e" cm="1">
        <f t="array" aca="1" ref="M5" ca="1">MMsPP(B5:B7,B2,B3)</f>
        <v>#NAME?</v>
      </c>
      <c r="N5" s="23"/>
      <c r="O5" s="24"/>
    </row>
    <row r="6" spans="1:15" x14ac:dyDescent="0.35">
      <c r="A6" s="3" t="s">
        <v>10</v>
      </c>
      <c r="B6" s="16">
        <v>0.6</v>
      </c>
      <c r="D6" t="s">
        <v>4</v>
      </c>
      <c r="E6" s="13"/>
      <c r="F6" s="5"/>
      <c r="G6" s="14"/>
    </row>
    <row r="7" spans="1:15" x14ac:dyDescent="0.35">
      <c r="A7" s="3" t="s">
        <v>10</v>
      </c>
      <c r="B7" s="4">
        <v>1.2</v>
      </c>
      <c r="M7" t="e" cm="1">
        <f t="array" aca="1" ref="M7" ca="1">FTEXT(M5)</f>
        <v>#NAME?</v>
      </c>
    </row>
    <row r="8" spans="1:15" x14ac:dyDescent="0.35">
      <c r="D8" t="s">
        <v>11</v>
      </c>
      <c r="E8" s="9" cm="1">
        <f t="array" ref="E8:G8">TRANSPOSE(B5:B7)</f>
        <v>0.2</v>
      </c>
      <c r="F8" s="15">
        <v>0.6</v>
      </c>
      <c r="G8" s="10">
        <v>1.2</v>
      </c>
    </row>
    <row r="9" spans="1:15" x14ac:dyDescent="0.35">
      <c r="D9" s="3" t="s">
        <v>21</v>
      </c>
      <c r="E9" s="13">
        <f>SUM($E8:E8)</f>
        <v>0.2</v>
      </c>
      <c r="F9" s="5">
        <f>SUM($E8:F8)</f>
        <v>0.8</v>
      </c>
      <c r="G9" s="14">
        <f>SUM($E8:G8)</f>
        <v>2</v>
      </c>
    </row>
    <row r="10" spans="1:15" x14ac:dyDescent="0.35">
      <c r="F10" s="17">
        <f>SUMPRODUCT($E8:E8,$I5:I5)</f>
        <v>0</v>
      </c>
      <c r="G10" s="18">
        <f>SUMPRODUCT($E8:F8,$I5:J5)</f>
        <v>0</v>
      </c>
    </row>
    <row r="12" spans="1:15" x14ac:dyDescent="0.35">
      <c r="I12">
        <f>E4</f>
        <v>0</v>
      </c>
      <c r="J12">
        <f>(F4*F9-J14)/F8</f>
        <v>0</v>
      </c>
      <c r="K12">
        <f>(G4*G9-K14)/G8</f>
        <v>0</v>
      </c>
    </row>
    <row r="13" spans="1:15" x14ac:dyDescent="0.35">
      <c r="I13" s="20">
        <f>I12-1/$B2</f>
        <v>-0.33333333333333331</v>
      </c>
      <c r="J13" s="20">
        <f>J12-1/$B2</f>
        <v>-0.33333333333333331</v>
      </c>
      <c r="K13" s="20">
        <f>K12-1/$B2</f>
        <v>-0.33333333333333331</v>
      </c>
    </row>
    <row r="14" spans="1:15" x14ac:dyDescent="0.35">
      <c r="J14">
        <f>SUMPRODUCT($E8:E8,$I12:I12)</f>
        <v>0</v>
      </c>
      <c r="K14">
        <f>SUMPRODUCT($E8:F8,$I12:J12)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2023-02-15T09:59:57Z</dcterms:created>
  <dcterms:modified xsi:type="dcterms:W3CDTF">2023-02-24T10:47:16Z</dcterms:modified>
</cp:coreProperties>
</file>