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E7D97147-F56D-42CB-BDD9-F6A16F2FFA11}" xr6:coauthVersionLast="47" xr6:coauthVersionMax="47" xr10:uidLastSave="{00000000-0000-0000-0000-000000000000}"/>
  <bookViews>
    <workbookView xWindow="-110" yWindow="-110" windowWidth="19420" windowHeight="10300" xr2:uid="{428EEE45-E262-425F-A02E-98CC4063C3E6}"/>
  </bookViews>
  <sheets>
    <sheet name="Title" sheetId="2" r:id="rId1"/>
    <sheet name="Example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D1" i="1" s="1"/>
  <c r="E1" i="1" s="1"/>
  <c r="F1" i="1" s="1"/>
  <c r="G1" i="1" s="1"/>
  <c r="H1" i="1" s="1"/>
  <c r="I1" i="1" s="1"/>
  <c r="J1" i="1" s="1"/>
  <c r="K1" i="1" s="1"/>
  <c r="L1" i="1" s="1"/>
  <c r="M1" i="1" s="1"/>
  <c r="B7" i="1" a="1"/>
  <c r="W6" i="1" a="1"/>
  <c r="W2" i="1" a="1"/>
  <c r="P2" i="1" a="1"/>
  <c r="S2" i="1" a="1"/>
  <c r="W14" i="1" a="1"/>
  <c r="W4" i="1" a="1"/>
  <c r="R2" i="1" a="1"/>
  <c r="W3" i="1" a="1"/>
  <c r="W8" i="1" a="1"/>
  <c r="D7" i="1" a="1"/>
  <c r="Q2" i="1" a="1"/>
  <c r="W5" i="1" a="1"/>
  <c r="O8" i="1" a="1"/>
  <c r="O8" i="1" l="1"/>
  <c r="W5" i="1"/>
  <c r="Q2" i="1"/>
  <c r="D7" i="1"/>
  <c r="W8" i="1"/>
  <c r="W3" i="1"/>
  <c r="R2" i="1"/>
  <c r="W4" i="1"/>
  <c r="W14" i="1"/>
  <c r="S2" i="1"/>
  <c r="P2" i="1"/>
  <c r="W2" i="1"/>
  <c r="W6" i="1"/>
  <c r="B7" i="1"/>
  <c r="U3" i="1"/>
  <c r="O14" i="1" a="1"/>
  <c r="O14" i="1" l="1"/>
  <c r="U2" i="1"/>
  <c r="U4" i="1" s="1"/>
  <c r="U5" i="1" s="1"/>
  <c r="U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<sst xmlns="http://schemas.openxmlformats.org/spreadsheetml/2006/main" count="18" uniqueCount="14">
  <si>
    <t>Q1</t>
  </si>
  <si>
    <t>Q2</t>
  </si>
  <si>
    <t>Q3</t>
  </si>
  <si>
    <t>Q4</t>
  </si>
  <si>
    <t>MK-stat</t>
  </si>
  <si>
    <t>s.e</t>
  </si>
  <si>
    <t>z-stat</t>
  </si>
  <si>
    <t>p-value</t>
  </si>
  <si>
    <t>trend</t>
  </si>
  <si>
    <t>SK Test</t>
  </si>
  <si>
    <t>Real Statistics Using Excel</t>
  </si>
  <si>
    <t>Updated</t>
  </si>
  <si>
    <t>Copyright © 2013 - 2023 Charles Zaiontz</t>
  </si>
  <si>
    <t>Seasonal Kendall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</si>
</sst>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right"/>
    </xf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Seasonal Trend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Example!$B$7:$B$54</c:f>
              <c:numCache>
                <c:formatCode>0.0</c:formatCode>
                <c:ptCount val="48"/>
                <c:pt idx="0">
                  <c:v>6.8</c:v>
                </c:pt>
                <c:pt idx="1">
                  <c:v>5</c:v>
                </c:pt>
                <c:pt idx="2">
                  <c:v>6.3</c:v>
                </c:pt>
                <c:pt idx="3">
                  <c:v>9</c:v>
                </c:pt>
                <c:pt idx="4">
                  <c:v>5.9</c:v>
                </c:pt>
                <c:pt idx="5">
                  <c:v>5.2</c:v>
                </c:pt>
                <c:pt idx="6">
                  <c:v>6</c:v>
                </c:pt>
                <c:pt idx="7">
                  <c:v>8.5</c:v>
                </c:pt>
                <c:pt idx="8">
                  <c:v>5.7</c:v>
                </c:pt>
                <c:pt idx="9">
                  <c:v>4.5999999999999996</c:v>
                </c:pt>
                <c:pt idx="10">
                  <c:v>6.2</c:v>
                </c:pt>
                <c:pt idx="11">
                  <c:v>9.4</c:v>
                </c:pt>
                <c:pt idx="12">
                  <c:v>5.5</c:v>
                </c:pt>
                <c:pt idx="13">
                  <c:v>4.5</c:v>
                </c:pt>
                <c:pt idx="14">
                  <c:v>6.3</c:v>
                </c:pt>
                <c:pt idx="15">
                  <c:v>9.3000000000000007</c:v>
                </c:pt>
                <c:pt idx="16">
                  <c:v>5.5</c:v>
                </c:pt>
                <c:pt idx="17">
                  <c:v>4.4000000000000004</c:v>
                </c:pt>
                <c:pt idx="18">
                  <c:v>6.4</c:v>
                </c:pt>
                <c:pt idx="19">
                  <c:v>9.5</c:v>
                </c:pt>
                <c:pt idx="20">
                  <c:v>4.5</c:v>
                </c:pt>
                <c:pt idx="21">
                  <c:v>4.7</c:v>
                </c:pt>
                <c:pt idx="22">
                  <c:v>6.2</c:v>
                </c:pt>
                <c:pt idx="23">
                  <c:v>9.1999999999999993</c:v>
                </c:pt>
                <c:pt idx="24">
                  <c:v>4</c:v>
                </c:pt>
                <c:pt idx="25">
                  <c:v>4.8</c:v>
                </c:pt>
                <c:pt idx="26">
                  <c:v>6.5</c:v>
                </c:pt>
                <c:pt idx="27">
                  <c:v>9</c:v>
                </c:pt>
                <c:pt idx="28">
                  <c:v>5.0999999999999996</c:v>
                </c:pt>
                <c:pt idx="29">
                  <c:v>4</c:v>
                </c:pt>
                <c:pt idx="30">
                  <c:v>5.9</c:v>
                </c:pt>
                <c:pt idx="31">
                  <c:v>8.6</c:v>
                </c:pt>
                <c:pt idx="32">
                  <c:v>4.5</c:v>
                </c:pt>
                <c:pt idx="33">
                  <c:v>4.2</c:v>
                </c:pt>
                <c:pt idx="34">
                  <c:v>6</c:v>
                </c:pt>
                <c:pt idx="35">
                  <c:v>8.5</c:v>
                </c:pt>
                <c:pt idx="36">
                  <c:v>4.5</c:v>
                </c:pt>
                <c:pt idx="37">
                  <c:v>4.0999999999999996</c:v>
                </c:pt>
                <c:pt idx="38">
                  <c:v>5.8</c:v>
                </c:pt>
                <c:pt idx="39">
                  <c:v>8.6999999999999993</c:v>
                </c:pt>
                <c:pt idx="40">
                  <c:v>3.3</c:v>
                </c:pt>
                <c:pt idx="41">
                  <c:v>3.9</c:v>
                </c:pt>
                <c:pt idx="42">
                  <c:v>5.7</c:v>
                </c:pt>
                <c:pt idx="43">
                  <c:v>8.4</c:v>
                </c:pt>
                <c:pt idx="44">
                  <c:v>4.8</c:v>
                </c:pt>
                <c:pt idx="45">
                  <c:v>4</c:v>
                </c:pt>
                <c:pt idx="46">
                  <c:v>5.4</c:v>
                </c:pt>
                <c:pt idx="4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9-451F-B3CB-9DED23C87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049935"/>
        <c:axId val="1604051375"/>
      </c:lineChart>
      <c:catAx>
        <c:axId val="1604049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051375"/>
        <c:crosses val="autoZero"/>
        <c:auto val="1"/>
        <c:lblAlgn val="ctr"/>
        <c:lblOffset val="100"/>
        <c:noMultiLvlLbl val="0"/>
      </c:catAx>
      <c:valAx>
        <c:axId val="1604051375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04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60325</xdr:colOff>
      <xdr:row>7</xdr:row>
      <xdr:rowOff>149225</xdr:rowOff>
    </xdr:from>
    <xdr:to>
      <xdr:col>12</xdr:col>
      <xdr:colOff>460375</xdr:colOff>
      <xdr:row>22</xdr:row>
      <xdr:rowOff>130175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1B5F7D-CEB0-94C3-C7FF-F2C35D33D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%20Mac.xlam" TargetMode="External"/><Relationship Id="rId1" Type="http://schemas.openxmlformats.org/officeDocument/2006/relationships/externalLinkPath" Target="/Users/user/AppData/Roaming/Microsoft/AddIns/XRealStats%20Mac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Sig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</sheetNames>
    <definedNames>
      <definedName name="FTEXT"/>
      <definedName name="MK_TEST"/>
      <definedName name="reshapes"/>
      <definedName name="SK_TES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DBBF-FF89-4D18-A0A0-FE73F7438F3C}">
  <sheetPr codeName="Sheet2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24">
        <v>45002</v>
      </c>
    </row>
    <row r="6" spans="1:2" x14ac:dyDescent="0.35">
      <c r="A6" s="25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C674-F5D2-43E1-B289-E00E70DBBE6F}">
  <sheetPr codeName="Sheet1"/>
  <dimension ref="A1:W54"/>
  <sheetViews>
    <sheetView workbookViewId="0"/>
  </sheetViews>
  <sheetFormatPr defaultRowHeight="14.5" x14ac:dyDescent="0.35"/>
  <cols>
    <col min="1" max="1" width="7.08984375" customWidth="1"/>
    <col min="2" max="13" width="6.6328125" customWidth="1"/>
    <col min="20" max="20" width="2.81640625" customWidth="1"/>
    <col min="22" max="22" width="3.08984375" customWidth="1"/>
    <col min="23" max="23" width="35.26953125" customWidth="1"/>
  </cols>
  <sheetData>
    <row r="1" spans="1:23" x14ac:dyDescent="0.35">
      <c r="B1">
        <v>2010</v>
      </c>
      <c r="C1">
        <f>B1+1</f>
        <v>2011</v>
      </c>
      <c r="D1">
        <f t="shared" ref="D1:M1" si="0">C1+1</f>
        <v>2012</v>
      </c>
      <c r="E1">
        <f t="shared" si="0"/>
        <v>2013</v>
      </c>
      <c r="F1">
        <f t="shared" si="0"/>
        <v>2014</v>
      </c>
      <c r="G1">
        <f t="shared" si="0"/>
        <v>2015</v>
      </c>
      <c r="H1">
        <f t="shared" si="0"/>
        <v>2016</v>
      </c>
      <c r="I1">
        <f t="shared" si="0"/>
        <v>2017</v>
      </c>
      <c r="J1">
        <f t="shared" si="0"/>
        <v>2018</v>
      </c>
      <c r="K1">
        <f t="shared" si="0"/>
        <v>2019</v>
      </c>
      <c r="L1">
        <f t="shared" si="0"/>
        <v>2020</v>
      </c>
      <c r="M1">
        <f t="shared" si="0"/>
        <v>2021</v>
      </c>
      <c r="P1" s="17" t="s">
        <v>0</v>
      </c>
      <c r="Q1" s="17" t="s">
        <v>1</v>
      </c>
      <c r="R1" s="17" t="s">
        <v>2</v>
      </c>
      <c r="S1" s="17" t="s">
        <v>3</v>
      </c>
      <c r="U1" s="17" t="s">
        <v>9</v>
      </c>
    </row>
    <row r="2" spans="1:23" x14ac:dyDescent="0.35">
      <c r="A2" t="s">
        <v>0</v>
      </c>
      <c r="B2" s="2">
        <v>6.8</v>
      </c>
      <c r="C2" s="3">
        <v>5.9</v>
      </c>
      <c r="D2" s="3">
        <v>5.7</v>
      </c>
      <c r="E2" s="3">
        <v>5.5</v>
      </c>
      <c r="F2" s="3">
        <v>5.5</v>
      </c>
      <c r="G2" s="3">
        <v>4.5</v>
      </c>
      <c r="H2" s="3">
        <v>4</v>
      </c>
      <c r="I2" s="3">
        <v>5.0999999999999996</v>
      </c>
      <c r="J2" s="3">
        <v>4.5</v>
      </c>
      <c r="K2" s="3">
        <v>4.5</v>
      </c>
      <c r="L2" s="3">
        <v>3.3</v>
      </c>
      <c r="M2" s="4">
        <v>4.8</v>
      </c>
      <c r="O2" t="s">
        <v>4</v>
      </c>
      <c r="P2" s="11" cm="1">
        <f t="array" ref="P2:P6">[1]!MK_TEST(B2:M2)</f>
        <v>-44</v>
      </c>
      <c r="Q2" s="12" cm="1">
        <f t="array" ref="Q2:Q6">[1]!MK_TEST(B3:M3)</f>
        <v>-43</v>
      </c>
      <c r="R2" s="12" cm="1">
        <f t="array" ref="R2:R6">[1]!MK_TEST(B4:M4)</f>
        <v>-33</v>
      </c>
      <c r="S2" s="13" cm="1">
        <f t="array" ref="S2:S6">[1]!MK_TEST(B5:M5)</f>
        <v>-34</v>
      </c>
      <c r="U2" s="21">
        <f>SUM(P2:S2)</f>
        <v>-154</v>
      </c>
      <c r="W2" t="str" cm="1">
        <f t="array" ref="W2">[1]!FTEXT(U2)</f>
        <v>=SUM(P2:S2)</v>
      </c>
    </row>
    <row r="3" spans="1:23" x14ac:dyDescent="0.35">
      <c r="A3" t="s">
        <v>1</v>
      </c>
      <c r="B3" s="5">
        <v>5</v>
      </c>
      <c r="C3" s="6">
        <v>5.2</v>
      </c>
      <c r="D3" s="6">
        <v>4.5999999999999996</v>
      </c>
      <c r="E3" s="6">
        <v>4.5</v>
      </c>
      <c r="F3" s="6">
        <v>4.4000000000000004</v>
      </c>
      <c r="G3" s="6">
        <v>4.7</v>
      </c>
      <c r="H3" s="6">
        <v>4.8</v>
      </c>
      <c r="I3" s="6">
        <v>4</v>
      </c>
      <c r="J3" s="6">
        <v>4.2</v>
      </c>
      <c r="K3" s="6">
        <v>4.0999999999999996</v>
      </c>
      <c r="L3" s="6">
        <v>3.9</v>
      </c>
      <c r="M3" s="7">
        <v>4</v>
      </c>
      <c r="O3" t="s">
        <v>5</v>
      </c>
      <c r="P3" s="14">
        <v>14.422205101855956</v>
      </c>
      <c r="Q3" s="15">
        <v>14.548768561863463</v>
      </c>
      <c r="R3" s="15">
        <v>14.479871085982314</v>
      </c>
      <c r="S3" s="16">
        <v>14.514360704718161</v>
      </c>
      <c r="U3" s="22">
        <f>SQRT(SUMSQ(P3:S3))</f>
        <v>28.982753492378876</v>
      </c>
      <c r="W3" t="str" cm="1">
        <f t="array" ref="W3">[1]!FTEXT(U3)</f>
        <v>=SQRT(SUMSQ(P3:S3))</v>
      </c>
    </row>
    <row r="4" spans="1:23" x14ac:dyDescent="0.35">
      <c r="A4" t="s">
        <v>2</v>
      </c>
      <c r="B4" s="5">
        <v>6.3</v>
      </c>
      <c r="C4" s="6">
        <v>6</v>
      </c>
      <c r="D4" s="6">
        <v>6.2</v>
      </c>
      <c r="E4" s="6">
        <v>6.3</v>
      </c>
      <c r="F4" s="6">
        <v>6.4</v>
      </c>
      <c r="G4" s="6">
        <v>6.2</v>
      </c>
      <c r="H4" s="6">
        <v>6.5</v>
      </c>
      <c r="I4" s="6">
        <v>5.9</v>
      </c>
      <c r="J4" s="6">
        <v>6</v>
      </c>
      <c r="K4" s="6">
        <v>5.8</v>
      </c>
      <c r="L4" s="6">
        <v>5.7</v>
      </c>
      <c r="M4" s="7">
        <v>5.4</v>
      </c>
      <c r="O4" t="s">
        <v>6</v>
      </c>
      <c r="P4" s="14">
        <v>-2.9815135547106069</v>
      </c>
      <c r="Q4" s="15">
        <v>-2.8868422658185771</v>
      </c>
      <c r="R4" s="15">
        <v>-2.2099644264774283</v>
      </c>
      <c r="S4" s="16">
        <v>-2.2736103002643953</v>
      </c>
      <c r="U4" s="22">
        <f>IF(U2&gt;0,(U2-1)/U3,IF(U2&lt;0,(U2+1)/U3,0))</f>
        <v>-5.27900152896901</v>
      </c>
      <c r="W4" t="str" cm="1">
        <f t="array" ref="W4">[1]!FTEXT(U4)</f>
        <v>=IF(U2&gt;0,(U2-1)/U3,IF(U2&lt;0,(U2+1)/U3,0))</v>
      </c>
    </row>
    <row r="5" spans="1:23" x14ac:dyDescent="0.35">
      <c r="A5" t="s">
        <v>3</v>
      </c>
      <c r="B5" s="8">
        <v>9</v>
      </c>
      <c r="C5" s="9">
        <v>8.5</v>
      </c>
      <c r="D5" s="9">
        <v>9.4</v>
      </c>
      <c r="E5" s="9">
        <v>9.3000000000000007</v>
      </c>
      <c r="F5" s="9">
        <v>9.5</v>
      </c>
      <c r="G5" s="9">
        <v>9.1999999999999993</v>
      </c>
      <c r="H5" s="9">
        <v>9</v>
      </c>
      <c r="I5" s="9">
        <v>8.6</v>
      </c>
      <c r="J5" s="9">
        <v>8.5</v>
      </c>
      <c r="K5" s="9">
        <v>8.6999999999999993</v>
      </c>
      <c r="L5" s="9">
        <v>8.4</v>
      </c>
      <c r="M5" s="10">
        <v>8</v>
      </c>
      <c r="O5" t="s">
        <v>7</v>
      </c>
      <c r="P5" s="14">
        <v>2.8682734900661224E-3</v>
      </c>
      <c r="Q5" s="15">
        <v>3.8912925656162316E-3</v>
      </c>
      <c r="R5" s="15">
        <v>2.7107631259160395E-2</v>
      </c>
      <c r="S5" s="16">
        <v>2.2989427609367643E-2</v>
      </c>
      <c r="U5" s="22">
        <f>2*_xlfn.NORM.S.DIST(-ABS(U4),TRUE)</f>
        <v>1.2988972137939434E-7</v>
      </c>
      <c r="W5" t="str" cm="1">
        <f t="array" ref="W5">[1]!FTEXT(U5)</f>
        <v>=2*NORM.S.DIST(-ABS(U4),TRUE)</v>
      </c>
    </row>
    <row r="6" spans="1:23" x14ac:dyDescent="0.35">
      <c r="O6" t="s">
        <v>8</v>
      </c>
      <c r="P6" s="18" t="str">
        <v>yes</v>
      </c>
      <c r="Q6" s="19" t="str">
        <v>yes</v>
      </c>
      <c r="R6" s="19" t="str">
        <v>yes</v>
      </c>
      <c r="S6" s="20" t="str">
        <v>yes</v>
      </c>
      <c r="U6" s="23" t="str">
        <f>IF(U5&lt;0.05,"yes","no")</f>
        <v>yes</v>
      </c>
      <c r="W6" t="str" cm="1">
        <f t="array" ref="W6">[1]!FTEXT(U6)</f>
        <v>=IF(U5&lt;0.05,"yes","no")</v>
      </c>
    </row>
    <row r="7" spans="1:23" x14ac:dyDescent="0.35">
      <c r="B7" s="1" cm="1">
        <f t="array" ref="B7:B54">[1]!reshapes(B2:M5,,1)</f>
        <v>6.8</v>
      </c>
      <c r="D7" t="str" cm="1">
        <f t="array" ref="D7">[1]!FTEXT(B7)</f>
        <v>=reshapes(B2:M5,,1)</v>
      </c>
    </row>
    <row r="8" spans="1:23" x14ac:dyDescent="0.35">
      <c r="B8" s="1">
        <v>5</v>
      </c>
      <c r="O8" t="str" cm="1">
        <f t="array" ref="O8:P12">[1]!SK_TEST(B2:M5,4,TRUE)</f>
        <v>SK-stat</v>
      </c>
      <c r="P8" s="21">
        <v>-154</v>
      </c>
      <c r="W8" t="str" cm="1">
        <f t="array" ref="W8">[1]!FTEXT(O8)</f>
        <v>=SK_TEST(B2:M5,4,TRUE)</v>
      </c>
    </row>
    <row r="9" spans="1:23" x14ac:dyDescent="0.35">
      <c r="B9" s="1">
        <v>6.3</v>
      </c>
      <c r="O9" t="str">
        <v>s.e.</v>
      </c>
      <c r="P9" s="22">
        <v>28.982753492378876</v>
      </c>
    </row>
    <row r="10" spans="1:23" x14ac:dyDescent="0.35">
      <c r="B10" s="1">
        <v>9</v>
      </c>
      <c r="O10" t="str">
        <v>z-stat</v>
      </c>
      <c r="P10" s="22">
        <v>-5.27900152896901</v>
      </c>
    </row>
    <row r="11" spans="1:23" x14ac:dyDescent="0.35">
      <c r="B11" s="1">
        <v>5.9</v>
      </c>
      <c r="O11" t="str">
        <v>p-value</v>
      </c>
      <c r="P11" s="22">
        <v>1.2988972137939434E-7</v>
      </c>
    </row>
    <row r="12" spans="1:23" x14ac:dyDescent="0.35">
      <c r="B12" s="1">
        <v>5.2</v>
      </c>
      <c r="O12" t="str">
        <v>trend</v>
      </c>
      <c r="P12" s="23" t="str">
        <v>yes</v>
      </c>
    </row>
    <row r="13" spans="1:23" x14ac:dyDescent="0.35">
      <c r="B13" s="1">
        <v>6</v>
      </c>
    </row>
    <row r="14" spans="1:23" x14ac:dyDescent="0.35">
      <c r="B14" s="1">
        <v>8.5</v>
      </c>
      <c r="O14" t="str" cm="1">
        <f t="array" ref="O14:P18">[1]!SK_TEST(_xlfn.ANCHORARRAY(B7),4,TRUE)</f>
        <v>SK-stat</v>
      </c>
      <c r="P14" s="21">
        <v>-154</v>
      </c>
      <c r="W14" t="str" cm="1">
        <f t="array" ref="W14">[1]!FTEXT(O14)</f>
        <v>=SK_TEST(B7#,4,TRUE)</v>
      </c>
    </row>
    <row r="15" spans="1:23" x14ac:dyDescent="0.35">
      <c r="B15" s="1">
        <v>5.7</v>
      </c>
      <c r="O15" t="str">
        <v>s.e.</v>
      </c>
      <c r="P15" s="22">
        <v>28.982753492378876</v>
      </c>
    </row>
    <row r="16" spans="1:23" x14ac:dyDescent="0.35">
      <c r="B16" s="1">
        <v>4.5999999999999996</v>
      </c>
      <c r="O16" t="str">
        <v>z-stat</v>
      </c>
      <c r="P16" s="22">
        <v>-5.27900152896901</v>
      </c>
    </row>
    <row r="17" spans="2:16" x14ac:dyDescent="0.35">
      <c r="B17" s="1">
        <v>6.2</v>
      </c>
      <c r="O17" t="str">
        <v>p-value</v>
      </c>
      <c r="P17" s="22">
        <v>1.2988972137939434E-7</v>
      </c>
    </row>
    <row r="18" spans="2:16" x14ac:dyDescent="0.35">
      <c r="B18" s="1">
        <v>9.4</v>
      </c>
      <c r="O18" t="str">
        <v>trend</v>
      </c>
      <c r="P18" s="23" t="str">
        <v>yes</v>
      </c>
    </row>
    <row r="19" spans="2:16" x14ac:dyDescent="0.35">
      <c r="B19" s="1">
        <v>5.5</v>
      </c>
    </row>
    <row r="20" spans="2:16" x14ac:dyDescent="0.35">
      <c r="B20" s="1">
        <v>4.5</v>
      </c>
    </row>
    <row r="21" spans="2:16" x14ac:dyDescent="0.35">
      <c r="B21" s="1">
        <v>6.3</v>
      </c>
    </row>
    <row r="22" spans="2:16" x14ac:dyDescent="0.35">
      <c r="B22" s="1">
        <v>9.3000000000000007</v>
      </c>
    </row>
    <row r="23" spans="2:16" x14ac:dyDescent="0.35">
      <c r="B23" s="1">
        <v>5.5</v>
      </c>
    </row>
    <row r="24" spans="2:16" x14ac:dyDescent="0.35">
      <c r="B24" s="1">
        <v>4.4000000000000004</v>
      </c>
    </row>
    <row r="25" spans="2:16" x14ac:dyDescent="0.35">
      <c r="B25" s="1">
        <v>6.4</v>
      </c>
    </row>
    <row r="26" spans="2:16" x14ac:dyDescent="0.35">
      <c r="B26" s="1">
        <v>9.5</v>
      </c>
    </row>
    <row r="27" spans="2:16" x14ac:dyDescent="0.35">
      <c r="B27" s="1">
        <v>4.5</v>
      </c>
    </row>
    <row r="28" spans="2:16" x14ac:dyDescent="0.35">
      <c r="B28" s="1">
        <v>4.7</v>
      </c>
    </row>
    <row r="29" spans="2:16" x14ac:dyDescent="0.35">
      <c r="B29" s="1">
        <v>6.2</v>
      </c>
    </row>
    <row r="30" spans="2:16" x14ac:dyDescent="0.35">
      <c r="B30" s="1">
        <v>9.1999999999999993</v>
      </c>
    </row>
    <row r="31" spans="2:16" x14ac:dyDescent="0.35">
      <c r="B31" s="1">
        <v>4</v>
      </c>
    </row>
    <row r="32" spans="2:16" x14ac:dyDescent="0.35">
      <c r="B32" s="1">
        <v>4.8</v>
      </c>
    </row>
    <row r="33" spans="2:2" x14ac:dyDescent="0.35">
      <c r="B33" s="1">
        <v>6.5</v>
      </c>
    </row>
    <row r="34" spans="2:2" x14ac:dyDescent="0.35">
      <c r="B34" s="1">
        <v>9</v>
      </c>
    </row>
    <row r="35" spans="2:2" x14ac:dyDescent="0.35">
      <c r="B35" s="1">
        <v>5.0999999999999996</v>
      </c>
    </row>
    <row r="36" spans="2:2" x14ac:dyDescent="0.35">
      <c r="B36" s="1">
        <v>4</v>
      </c>
    </row>
    <row r="37" spans="2:2" x14ac:dyDescent="0.35">
      <c r="B37" s="1">
        <v>5.9</v>
      </c>
    </row>
    <row r="38" spans="2:2" x14ac:dyDescent="0.35">
      <c r="B38" s="1">
        <v>8.6</v>
      </c>
    </row>
    <row r="39" spans="2:2" x14ac:dyDescent="0.35">
      <c r="B39" s="1">
        <v>4.5</v>
      </c>
    </row>
    <row r="40" spans="2:2" x14ac:dyDescent="0.35">
      <c r="B40" s="1">
        <v>4.2</v>
      </c>
    </row>
    <row r="41" spans="2:2" x14ac:dyDescent="0.35">
      <c r="B41" s="1">
        <v>6</v>
      </c>
    </row>
    <row r="42" spans="2:2" x14ac:dyDescent="0.35">
      <c r="B42" s="1">
        <v>8.5</v>
      </c>
    </row>
    <row r="43" spans="2:2" x14ac:dyDescent="0.35">
      <c r="B43" s="1">
        <v>4.5</v>
      </c>
    </row>
    <row r="44" spans="2:2" x14ac:dyDescent="0.35">
      <c r="B44" s="1">
        <v>4.0999999999999996</v>
      </c>
    </row>
    <row r="45" spans="2:2" x14ac:dyDescent="0.35">
      <c r="B45" s="1">
        <v>5.8</v>
      </c>
    </row>
    <row r="46" spans="2:2" x14ac:dyDescent="0.35">
      <c r="B46" s="1">
        <v>8.6999999999999993</v>
      </c>
    </row>
    <row r="47" spans="2:2" x14ac:dyDescent="0.35">
      <c r="B47" s="1">
        <v>3.3</v>
      </c>
    </row>
    <row r="48" spans="2:2" x14ac:dyDescent="0.35">
      <c r="B48" s="1">
        <v>3.9</v>
      </c>
    </row>
    <row r="49" spans="2:2" x14ac:dyDescent="0.35">
      <c r="B49" s="1">
        <v>5.7</v>
      </c>
    </row>
    <row r="50" spans="2:2" x14ac:dyDescent="0.35">
      <c r="B50" s="1">
        <v>8.4</v>
      </c>
    </row>
    <row r="51" spans="2:2" x14ac:dyDescent="0.35">
      <c r="B51" s="1">
        <v>4.8</v>
      </c>
    </row>
    <row r="52" spans="2:2" x14ac:dyDescent="0.35">
      <c r="B52" s="1">
        <v>4</v>
      </c>
    </row>
    <row r="53" spans="2:2" x14ac:dyDescent="0.35">
      <c r="B53" s="1">
        <v>5.4</v>
      </c>
    </row>
    <row r="54" spans="2:2" x14ac:dyDescent="0.35">
      <c r="B54" s="1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2023-03-16T12:56:17Z</dcterms:created>
  <dcterms:modified xsi:type="dcterms:W3CDTF">2023-03-18T09:24:23Z</dcterms:modified>
</cp:coreProperties>
</file>