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11B495A0-521D-4684-85E4-7E2DBE3B5E80}" xr6:coauthVersionLast="47" xr6:coauthVersionMax="47" xr10:uidLastSave="{00000000-0000-0000-0000-000000000000}"/>
  <bookViews>
    <workbookView xWindow="-110" yWindow="-110" windowWidth="19420" windowHeight="10300" xr2:uid="{5153C4D9-4116-4BC3-B9AD-0971096E5C05}"/>
  </bookViews>
  <sheets>
    <sheet name="Title" sheetId="2" r:id="rId1"/>
    <sheet name="KRF20" sheetId="1" r:id="rId2"/>
  </sheets>
  <externalReferences>
    <externalReference r:id="rId3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B22" i="1" l="1"/>
  <c r="L18" i="1"/>
  <c r="G18" i="1"/>
  <c r="G19" i="1" s="1"/>
  <c r="G20" i="1" s="1"/>
  <c r="F18" i="1"/>
  <c r="F19" i="1" s="1"/>
  <c r="F20" i="1" s="1"/>
  <c r="E18" i="1"/>
  <c r="D18" i="1"/>
  <c r="L16" i="1"/>
  <c r="K16" i="1"/>
  <c r="K18" i="1" s="1"/>
  <c r="J16" i="1"/>
  <c r="J18" i="1" s="1"/>
  <c r="I16" i="1"/>
  <c r="I18" i="1" s="1"/>
  <c r="H16" i="1"/>
  <c r="H18" i="1" s="1"/>
  <c r="G16" i="1"/>
  <c r="F16" i="1"/>
  <c r="E16" i="1"/>
  <c r="D16" i="1"/>
  <c r="C16" i="1"/>
  <c r="C18" i="1" s="1"/>
  <c r="B16" i="1"/>
  <c r="B18" i="1" s="1"/>
  <c r="M15" i="1"/>
  <c r="M14" i="1"/>
  <c r="M13" i="1"/>
  <c r="M12" i="1"/>
  <c r="M11" i="1"/>
  <c r="M10" i="1"/>
  <c r="M9" i="1"/>
  <c r="M8" i="1"/>
  <c r="M7" i="1"/>
  <c r="M6" i="1"/>
  <c r="M5" i="1"/>
  <c r="S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M4" i="1"/>
  <c r="I19" i="1" l="1"/>
  <c r="I20" i="1" s="1"/>
  <c r="B19" i="1"/>
  <c r="B20" i="1"/>
  <c r="J19" i="1"/>
  <c r="J20" i="1" s="1"/>
  <c r="C19" i="1"/>
  <c r="C20" i="1" s="1"/>
  <c r="K19" i="1"/>
  <c r="K20" i="1" s="1"/>
  <c r="D20" i="1"/>
  <c r="H19" i="1"/>
  <c r="H20" i="1"/>
  <c r="S5" i="1"/>
  <c r="S8" i="1" s="1"/>
  <c r="B24" i="1"/>
  <c r="S7" i="1" s="1"/>
  <c r="D19" i="1"/>
  <c r="L19" i="1"/>
  <c r="L20" i="1" s="1"/>
  <c r="M16" i="1"/>
  <c r="E19" i="1"/>
  <c r="E20" i="1" s="1"/>
  <c r="M20" i="1" l="1"/>
  <c r="B23" i="1" s="1"/>
  <c r="B25" i="1" s="1"/>
</calcChain>
</file>

<file path=xl/sharedStrings.xml><?xml version="1.0" encoding="utf-8"?>
<sst xmlns="http://schemas.openxmlformats.org/spreadsheetml/2006/main" count="31" uniqueCount="26">
  <si>
    <t>Kuder and Richardson Formula 20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</si>
  <si>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</si>
  <si>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</si>
  <si>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</si>
  <si>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</si>
  <si>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</si>
  <si>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</si>
  <si>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</si>
  <si>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</si>
  <si>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</si>
  <si>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</si>
  <si>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</si>
  <si>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Total</t>
  </si>
  <si>
    <t>Real Statistics function</t>
  </si>
  <si>
    <t>Kuder and Richardson Formula 21</t>
  </si>
  <si>
    <t>k</t>
  </si>
  <si>
    <t>mean</t>
  </si>
  <si>
    <t>var</t>
  </si>
  <si>
    <t>ρ</t>
  </si>
  <si>
    <t>p</t>
  </si>
  <si>
    <t>q</t>
  </si>
  <si>
    <t>pq</t>
  </si>
  <si>
    <t>Σpq</t>
  </si>
  <si>
    <t>Real Statistics Using Excel</t>
  </si>
  <si>
    <t>Updated</t>
  </si>
  <si>
    <t>Copyright © 2013 - 2023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</si>
</sst>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left" wrapText="1"/>
    </xf>
    <xf numFmtId="0" fontId="0" fillId="0" borderId="9" xfId="0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5" fontId="0" fillId="0" borderId="0" xfId="0" applyNumberForma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Correlation-Reliability%2015%20May%202021.xlsx" TargetMode="External"/><Relationship Id="rId1" Type="http://schemas.openxmlformats.org/officeDocument/2006/relationships/externalLinkPath" Target="/Users/user/Documents/A%20Real%20Statistics%202020/Examples/Real%20Statistics%20Examples%20Correlation-Reliability%2015%20Ma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Cov"/>
      <sheetName val="Corr"/>
      <sheetName val="Corr A"/>
      <sheetName val="Corr B"/>
      <sheetName val="Scatter"/>
      <sheetName val="Scatter 1"/>
      <sheetName val="Scatter 2"/>
      <sheetName val="Corr 0"/>
      <sheetName val="Corr 0a"/>
      <sheetName val="Corr 0b"/>
      <sheetName val="Corr 1"/>
      <sheetName val="Corr 1a"/>
      <sheetName val="Corr 2"/>
      <sheetName val="Corr 3"/>
      <sheetName val="Corr 3a"/>
      <sheetName val="Corr 3b"/>
      <sheetName val="Corr 4"/>
      <sheetName val="Corr 5"/>
      <sheetName val="Corr Power"/>
      <sheetName val="2 Corr"/>
      <sheetName val="2 Corr Dep 1"/>
      <sheetName val="2 Corr Dep 2"/>
      <sheetName val="2 Corr Dep 3"/>
      <sheetName val="Corr and T"/>
      <sheetName val="Corr and Chi-sq"/>
      <sheetName val="Biserial"/>
      <sheetName val="Spearman Rho 1"/>
      <sheetName val="Spearman Rho 1a"/>
      <sheetName val="Spearman Rho 2"/>
      <sheetName val="Spearman Rho 2a"/>
      <sheetName val="Spearman Rho 3"/>
      <sheetName val="Kendall's Tau"/>
      <sheetName val="Kendall Tau 1"/>
      <sheetName val="Kendall Tau 2"/>
      <sheetName val="Kendall Tau 3"/>
      <sheetName val="Box-Cox 1"/>
      <sheetName val="Box-Cox 2"/>
      <sheetName val="Box-Cox 3"/>
      <sheetName val="Polychoric 1"/>
      <sheetName val="Polychoric 2"/>
      <sheetName val="Polychoric 3"/>
      <sheetName val="Polychoric 4"/>
      <sheetName val="Polychoric 5"/>
      <sheetName val="OChisq"/>
      <sheetName val="OChiSq 1"/>
      <sheetName val="OChisq 2"/>
      <sheetName val="Pearson Table"/>
      <sheetName val="Sp Rho Table"/>
      <sheetName val="Ken Tau Table"/>
      <sheetName val="Split-half"/>
      <sheetName val="Split-half 1"/>
      <sheetName val="Split-half 2"/>
      <sheetName val="Split-half 3"/>
      <sheetName val="Split-half 4"/>
      <sheetName val="KRF20"/>
      <sheetName val="Cronbach"/>
      <sheetName val="Cronbach 1"/>
      <sheetName val="Cronbach 2"/>
      <sheetName val="Cronbach 3"/>
      <sheetName val="Cronbach 4"/>
      <sheetName val="Cronbach 5"/>
      <sheetName val="Kappa"/>
      <sheetName val=" Kappa A"/>
      <sheetName val="Kappa 0"/>
      <sheetName val="Kappa 1"/>
      <sheetName val="FKappa"/>
      <sheetName val="Kendall W"/>
      <sheetName val="Kendall W 1"/>
      <sheetName val="Krip cat"/>
      <sheetName val="Krip ser"/>
      <sheetName val="Krip ord"/>
      <sheetName val="Krip int"/>
      <sheetName val="Krip ratio"/>
      <sheetName val="K rating"/>
      <sheetName val="K summary"/>
      <sheetName val="Gwet cat"/>
      <sheetName val="Gwet int"/>
      <sheetName val="Gwet"/>
      <sheetName val="Bland"/>
      <sheetName val="Bland 1"/>
      <sheetName val="Lin"/>
      <sheetName val="Item"/>
      <sheetName val="Rasch A"/>
      <sheetName val="Rasch B"/>
      <sheetName val="Rasch C"/>
      <sheetName val="Rasch D"/>
      <sheetName val="Rasch E"/>
      <sheetName val="Rasch F"/>
      <sheetName val="Rasch G"/>
      <sheetName val="PROX"/>
      <sheetName val="U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6ED0-388F-47E3-A8F5-2CF514FD5E4B}">
  <sheetPr codeName="Sheet1"/>
  <dimension ref="A1:B6"/>
  <sheetViews>
    <sheetView tabSelected="1" workbookViewId="0"/>
  </sheetViews>
  <sheetFormatPr defaultRowHeight="14.5" x14ac:dyDescent="0.35"/>
  <cols>
    <col min="2" max="2" width="9.54296875" bestFit="1" customWidth="1"/>
  </cols>
  <sheetData>
    <row r="1" spans="1:2" x14ac:dyDescent="0.35">
      <c r="A1" t="s">
        <v>23</v>
      </c>
    </row>
    <row r="2" spans="1:2" x14ac:dyDescent="0.35">
      <c r="A2" t="s">
        <v>0</v>
      </c>
    </row>
    <row r="4" spans="1:2" x14ac:dyDescent="0.35">
      <c r="A4" t="s">
        <v>24</v>
      </c>
      <c r="B4" s="18">
        <v>45021</v>
      </c>
    </row>
    <row r="6" spans="1:2" x14ac:dyDescent="0.35">
      <c r="A6" s="19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72FA0-8B0F-4DC7-84DE-9BF6C1FFA72F}">
  <sheetPr codeName="Sheet7"/>
  <dimension ref="A1:S25"/>
  <sheetViews>
    <sheetView workbookViewId="0"/>
  </sheetViews>
  <sheetFormatPr defaultRowHeight="14.5" x14ac:dyDescent="0.35"/>
  <cols>
    <col min="1" max="13" width="7.7265625" customWidth="1"/>
    <col min="15" max="15" width="22.26953125" customWidth="1"/>
  </cols>
  <sheetData>
    <row r="1" spans="1:19" x14ac:dyDescent="0.35">
      <c r="A1" s="1" t="s">
        <v>0</v>
      </c>
    </row>
    <row r="3" spans="1:19" x14ac:dyDescent="0.3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O3" t="s">
        <v>13</v>
      </c>
      <c r="P3" s="3" t="e">
        <f ca="1">KUDER(B4:L15)</f>
        <v>#NAME?</v>
      </c>
      <c r="R3" t="s">
        <v>14</v>
      </c>
    </row>
    <row r="4" spans="1:19" x14ac:dyDescent="0.35">
      <c r="A4" s="4">
        <v>1</v>
      </c>
      <c r="B4" s="5">
        <v>1</v>
      </c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7">
        <v>1</v>
      </c>
      <c r="M4" s="4">
        <f t="shared" ref="M4:M16" si="0">SUM(B4:L4)</f>
        <v>11</v>
      </c>
    </row>
    <row r="5" spans="1:19" x14ac:dyDescent="0.35">
      <c r="A5" s="4">
        <f t="shared" ref="A5:A15" si="1">A4+1</f>
        <v>2</v>
      </c>
      <c r="B5" s="8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0</v>
      </c>
      <c r="K5" s="4">
        <v>1</v>
      </c>
      <c r="L5" s="9">
        <v>0</v>
      </c>
      <c r="M5" s="4">
        <f t="shared" si="0"/>
        <v>9</v>
      </c>
      <c r="R5" t="s">
        <v>15</v>
      </c>
      <c r="S5" s="10">
        <f>B22</f>
        <v>11</v>
      </c>
    </row>
    <row r="6" spans="1:19" x14ac:dyDescent="0.35">
      <c r="A6" s="4">
        <f t="shared" si="1"/>
        <v>3</v>
      </c>
      <c r="B6" s="8">
        <v>1</v>
      </c>
      <c r="C6" s="4">
        <v>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0</v>
      </c>
      <c r="L6" s="9">
        <v>0</v>
      </c>
      <c r="M6" s="4">
        <f t="shared" si="0"/>
        <v>8</v>
      </c>
      <c r="R6" t="s">
        <v>16</v>
      </c>
      <c r="S6" s="11">
        <f>AVERAGE(M4:M15)</f>
        <v>5.75</v>
      </c>
    </row>
    <row r="7" spans="1:19" x14ac:dyDescent="0.35">
      <c r="A7" s="4">
        <f t="shared" si="1"/>
        <v>4</v>
      </c>
      <c r="B7" s="8">
        <v>1</v>
      </c>
      <c r="C7" s="4">
        <v>1</v>
      </c>
      <c r="D7" s="4">
        <v>1</v>
      </c>
      <c r="E7" s="4">
        <v>0</v>
      </c>
      <c r="F7" s="4">
        <v>1</v>
      </c>
      <c r="G7" s="4">
        <v>1</v>
      </c>
      <c r="H7" s="4">
        <v>0</v>
      </c>
      <c r="I7" s="4">
        <v>1</v>
      </c>
      <c r="J7" s="4">
        <v>1</v>
      </c>
      <c r="K7" s="4">
        <v>0</v>
      </c>
      <c r="L7" s="9">
        <v>0</v>
      </c>
      <c r="M7" s="4">
        <f t="shared" si="0"/>
        <v>7</v>
      </c>
      <c r="R7" t="s">
        <v>17</v>
      </c>
      <c r="S7" s="11">
        <f>B24</f>
        <v>6.520833333333333</v>
      </c>
    </row>
    <row r="8" spans="1:19" x14ac:dyDescent="0.35">
      <c r="A8" s="4">
        <f t="shared" si="1"/>
        <v>5</v>
      </c>
      <c r="B8" s="8">
        <v>1</v>
      </c>
      <c r="C8" s="4">
        <v>1</v>
      </c>
      <c r="D8" s="4">
        <v>1</v>
      </c>
      <c r="E8" s="4">
        <v>1</v>
      </c>
      <c r="F8" s="4">
        <v>1</v>
      </c>
      <c r="G8" s="4">
        <v>0</v>
      </c>
      <c r="H8" s="4">
        <v>0</v>
      </c>
      <c r="I8" s="4">
        <v>0</v>
      </c>
      <c r="J8" s="4">
        <v>1</v>
      </c>
      <c r="K8" s="4">
        <v>0</v>
      </c>
      <c r="L8" s="9">
        <v>0</v>
      </c>
      <c r="M8" s="4">
        <f t="shared" si="0"/>
        <v>6</v>
      </c>
      <c r="R8" s="12" t="s">
        <v>18</v>
      </c>
      <c r="S8" s="13">
        <f>(S5/(S5-1))*(1-S6*(S5-S6)/(S5*S7))</f>
        <v>0.6370607028753994</v>
      </c>
    </row>
    <row r="9" spans="1:19" x14ac:dyDescent="0.35">
      <c r="A9" s="4">
        <f t="shared" si="1"/>
        <v>6</v>
      </c>
      <c r="B9" s="8">
        <v>0</v>
      </c>
      <c r="C9" s="4">
        <v>1</v>
      </c>
      <c r="D9" s="4">
        <v>1</v>
      </c>
      <c r="E9" s="4">
        <v>0</v>
      </c>
      <c r="F9" s="4">
        <v>1</v>
      </c>
      <c r="G9" s="4">
        <v>1</v>
      </c>
      <c r="H9" s="4">
        <v>1</v>
      </c>
      <c r="I9" s="4">
        <v>1</v>
      </c>
      <c r="J9" s="4">
        <v>0</v>
      </c>
      <c r="K9" s="4">
        <v>0</v>
      </c>
      <c r="L9" s="9">
        <v>0</v>
      </c>
      <c r="M9" s="4">
        <f t="shared" si="0"/>
        <v>6</v>
      </c>
    </row>
    <row r="10" spans="1:19" x14ac:dyDescent="0.35">
      <c r="A10" s="4">
        <f t="shared" si="1"/>
        <v>7</v>
      </c>
      <c r="B10" s="8">
        <v>1</v>
      </c>
      <c r="C10" s="4">
        <v>1</v>
      </c>
      <c r="D10" s="4">
        <v>1</v>
      </c>
      <c r="E10" s="4">
        <v>1</v>
      </c>
      <c r="F10" s="4">
        <v>0</v>
      </c>
      <c r="G10" s="4">
        <v>0</v>
      </c>
      <c r="H10" s="4">
        <v>1</v>
      </c>
      <c r="I10" s="4">
        <v>0</v>
      </c>
      <c r="J10" s="4">
        <v>0</v>
      </c>
      <c r="K10" s="4">
        <v>0</v>
      </c>
      <c r="L10" s="9">
        <v>0</v>
      </c>
      <c r="M10" s="4">
        <f t="shared" si="0"/>
        <v>5</v>
      </c>
    </row>
    <row r="11" spans="1:19" x14ac:dyDescent="0.35">
      <c r="A11" s="4">
        <f t="shared" si="1"/>
        <v>8</v>
      </c>
      <c r="B11" s="8">
        <v>1</v>
      </c>
      <c r="C11" s="4">
        <v>1</v>
      </c>
      <c r="D11" s="4">
        <v>1</v>
      </c>
      <c r="E11" s="4">
        <v>1</v>
      </c>
      <c r="F11" s="4">
        <v>1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v>0</v>
      </c>
      <c r="M11" s="4">
        <f t="shared" si="0"/>
        <v>5</v>
      </c>
    </row>
    <row r="12" spans="1:19" x14ac:dyDescent="0.35">
      <c r="A12" s="4">
        <f t="shared" si="1"/>
        <v>9</v>
      </c>
      <c r="B12" s="8">
        <v>0</v>
      </c>
      <c r="C12" s="4">
        <v>1</v>
      </c>
      <c r="D12" s="4">
        <v>0</v>
      </c>
      <c r="E12" s="4">
        <v>1</v>
      </c>
      <c r="F12" s="4">
        <v>1</v>
      </c>
      <c r="G12" s="4">
        <v>0</v>
      </c>
      <c r="H12" s="4">
        <v>0</v>
      </c>
      <c r="I12" s="4">
        <v>0</v>
      </c>
      <c r="J12" s="4">
        <v>0</v>
      </c>
      <c r="K12" s="4">
        <v>1</v>
      </c>
      <c r="L12" s="9">
        <v>0</v>
      </c>
      <c r="M12" s="4">
        <f t="shared" si="0"/>
        <v>4</v>
      </c>
    </row>
    <row r="13" spans="1:19" x14ac:dyDescent="0.35">
      <c r="A13" s="4">
        <f t="shared" si="1"/>
        <v>10</v>
      </c>
      <c r="B13" s="8">
        <v>1</v>
      </c>
      <c r="C13" s="4">
        <v>0</v>
      </c>
      <c r="D13" s="4">
        <v>0</v>
      </c>
      <c r="E13" s="4">
        <v>1</v>
      </c>
      <c r="F13" s="4">
        <v>0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9">
        <v>0</v>
      </c>
      <c r="M13" s="4">
        <f t="shared" si="0"/>
        <v>3</v>
      </c>
    </row>
    <row r="14" spans="1:19" x14ac:dyDescent="0.35">
      <c r="A14" s="4">
        <f t="shared" si="1"/>
        <v>11</v>
      </c>
      <c r="B14" s="8">
        <v>1</v>
      </c>
      <c r="C14" s="4">
        <v>1</v>
      </c>
      <c r="D14" s="4">
        <v>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v>0</v>
      </c>
      <c r="M14" s="4">
        <f t="shared" si="0"/>
        <v>3</v>
      </c>
    </row>
    <row r="15" spans="1:19" x14ac:dyDescent="0.35">
      <c r="A15" s="4">
        <f t="shared" si="1"/>
        <v>12</v>
      </c>
      <c r="B15" s="14">
        <v>1</v>
      </c>
      <c r="C15" s="15">
        <v>0</v>
      </c>
      <c r="D15" s="15">
        <v>0</v>
      </c>
      <c r="E15" s="15">
        <v>1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">
        <f t="shared" si="0"/>
        <v>2</v>
      </c>
    </row>
    <row r="16" spans="1:19" x14ac:dyDescent="0.35">
      <c r="A16" s="4" t="s">
        <v>12</v>
      </c>
      <c r="B16" s="4">
        <f t="shared" ref="B16:L16" si="2">SUM(B4:B15)</f>
        <v>10</v>
      </c>
      <c r="C16" s="4">
        <f t="shared" si="2"/>
        <v>9</v>
      </c>
      <c r="D16" s="4">
        <f t="shared" si="2"/>
        <v>9</v>
      </c>
      <c r="E16" s="4">
        <f t="shared" si="2"/>
        <v>9</v>
      </c>
      <c r="F16" s="4">
        <f t="shared" si="2"/>
        <v>8</v>
      </c>
      <c r="G16" s="4">
        <f t="shared" si="2"/>
        <v>6</v>
      </c>
      <c r="H16" s="4">
        <f t="shared" si="2"/>
        <v>5</v>
      </c>
      <c r="I16" s="4">
        <f t="shared" si="2"/>
        <v>5</v>
      </c>
      <c r="J16" s="4">
        <f t="shared" si="2"/>
        <v>4</v>
      </c>
      <c r="K16" s="4">
        <f t="shared" si="2"/>
        <v>3</v>
      </c>
      <c r="L16" s="4">
        <f t="shared" si="2"/>
        <v>1</v>
      </c>
      <c r="M16" s="4">
        <f t="shared" si="0"/>
        <v>69</v>
      </c>
    </row>
    <row r="17" spans="1:13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35">
      <c r="A18" s="9" t="s">
        <v>19</v>
      </c>
      <c r="B18" s="5">
        <f t="shared" ref="B18:L18" si="3">B16/COUNT(B4:B15)</f>
        <v>0.83333333333333337</v>
      </c>
      <c r="C18" s="6">
        <f t="shared" si="3"/>
        <v>0.75</v>
      </c>
      <c r="D18" s="6">
        <f t="shared" si="3"/>
        <v>0.75</v>
      </c>
      <c r="E18" s="6">
        <f t="shared" si="3"/>
        <v>0.75</v>
      </c>
      <c r="F18" s="6">
        <f t="shared" si="3"/>
        <v>0.66666666666666663</v>
      </c>
      <c r="G18" s="6">
        <f t="shared" si="3"/>
        <v>0.5</v>
      </c>
      <c r="H18" s="6">
        <f t="shared" si="3"/>
        <v>0.41666666666666669</v>
      </c>
      <c r="I18" s="6">
        <f t="shared" si="3"/>
        <v>0.41666666666666669</v>
      </c>
      <c r="J18" s="6">
        <f t="shared" si="3"/>
        <v>0.33333333333333331</v>
      </c>
      <c r="K18" s="6">
        <f t="shared" si="3"/>
        <v>0.25</v>
      </c>
      <c r="L18" s="7">
        <f t="shared" si="3"/>
        <v>8.3333333333333329E-2</v>
      </c>
    </row>
    <row r="19" spans="1:13" x14ac:dyDescent="0.35">
      <c r="A19" s="4" t="s">
        <v>20</v>
      </c>
      <c r="B19" s="8">
        <f t="shared" ref="B19:L19" si="4">1-B18</f>
        <v>0.16666666666666663</v>
      </c>
      <c r="C19" s="4">
        <f t="shared" si="4"/>
        <v>0.25</v>
      </c>
      <c r="D19" s="4">
        <f t="shared" si="4"/>
        <v>0.25</v>
      </c>
      <c r="E19" s="4">
        <f t="shared" si="4"/>
        <v>0.25</v>
      </c>
      <c r="F19" s="4">
        <f t="shared" si="4"/>
        <v>0.33333333333333337</v>
      </c>
      <c r="G19" s="4">
        <f t="shared" si="4"/>
        <v>0.5</v>
      </c>
      <c r="H19" s="4">
        <f t="shared" si="4"/>
        <v>0.58333333333333326</v>
      </c>
      <c r="I19" s="4">
        <f t="shared" si="4"/>
        <v>0.58333333333333326</v>
      </c>
      <c r="J19" s="4">
        <f t="shared" si="4"/>
        <v>0.66666666666666674</v>
      </c>
      <c r="K19" s="4">
        <f t="shared" si="4"/>
        <v>0.75</v>
      </c>
      <c r="L19" s="9">
        <f t="shared" si="4"/>
        <v>0.91666666666666663</v>
      </c>
    </row>
    <row r="20" spans="1:13" x14ac:dyDescent="0.35">
      <c r="A20" s="4" t="s">
        <v>21</v>
      </c>
      <c r="B20" s="14">
        <f t="shared" ref="B20:L20" si="5">B18*B19</f>
        <v>0.13888888888888887</v>
      </c>
      <c r="C20" s="15">
        <f t="shared" si="5"/>
        <v>0.1875</v>
      </c>
      <c r="D20" s="15">
        <f t="shared" si="5"/>
        <v>0.1875</v>
      </c>
      <c r="E20" s="15">
        <f t="shared" si="5"/>
        <v>0.1875</v>
      </c>
      <c r="F20" s="15">
        <f t="shared" si="5"/>
        <v>0.22222222222222224</v>
      </c>
      <c r="G20" s="15">
        <f t="shared" si="5"/>
        <v>0.25</v>
      </c>
      <c r="H20" s="15">
        <f t="shared" si="5"/>
        <v>0.24305555555555552</v>
      </c>
      <c r="I20" s="15">
        <f t="shared" si="5"/>
        <v>0.24305555555555552</v>
      </c>
      <c r="J20" s="15">
        <f t="shared" si="5"/>
        <v>0.22222222222222224</v>
      </c>
      <c r="K20" s="15">
        <f t="shared" si="5"/>
        <v>0.1875</v>
      </c>
      <c r="L20" s="16">
        <f t="shared" si="5"/>
        <v>7.6388888888888881E-2</v>
      </c>
      <c r="M20" s="8">
        <f>SUM(B20:L20)</f>
        <v>2.1458333333333335</v>
      </c>
    </row>
    <row r="22" spans="1:13" x14ac:dyDescent="0.35">
      <c r="A22" s="4" t="s">
        <v>15</v>
      </c>
      <c r="B22" s="10">
        <f>COUNTA(B3:L3)</f>
        <v>11</v>
      </c>
    </row>
    <row r="23" spans="1:13" x14ac:dyDescent="0.35">
      <c r="A23" s="17" t="s">
        <v>22</v>
      </c>
      <c r="B23" s="11">
        <f>M20</f>
        <v>2.1458333333333335</v>
      </c>
    </row>
    <row r="24" spans="1:13" x14ac:dyDescent="0.35">
      <c r="A24" s="4" t="s">
        <v>17</v>
      </c>
      <c r="B24" s="11">
        <f xml:space="preserve"> VARP(M4:M15)</f>
        <v>6.520833333333333</v>
      </c>
    </row>
    <row r="25" spans="1:13" x14ac:dyDescent="0.35">
      <c r="A25" s="4" t="s">
        <v>18</v>
      </c>
      <c r="B25" s="13">
        <f>(B22/(B22-1))*(1-B23/B24)</f>
        <v>0.73801916932907352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KRF20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2023-04-05T15:28:02Z</dcterms:created>
  <dcterms:modified xsi:type="dcterms:W3CDTF">2023-04-05T15:31:21Z</dcterms:modified>
</cp:coreProperties>
</file>