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A1570D7-C742-4F95-A9FF-A0E8D63AC110}" xr6:coauthVersionLast="47" xr6:coauthVersionMax="47" xr10:uidLastSave="{00000000-0000-0000-0000-000000000000}"/>
  <bookViews>
    <workbookView xWindow="-110" yWindow="-110" windowWidth="19420" windowHeight="10300" xr2:uid="{90ADDEE6-A92A-42D0-812C-CBB441DCA144}"/>
  </bookViews>
  <sheets>
    <sheet name="Title" sheetId="3" r:id="rId1"/>
    <sheet name="Example" sheetId="2" r:id="rId2"/>
    <sheet name="SC Examp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X6" i="1" a="1"/>
  <c r="X6" i="1" s="1"/>
  <c r="G5" i="1"/>
  <c r="F5" i="1"/>
  <c r="G4" i="1"/>
  <c r="F4" i="1"/>
  <c r="O21" i="2" a="1"/>
  <c r="O21" i="2" s="1"/>
  <c r="G12" i="2"/>
  <c r="F12" i="2"/>
  <c r="G11" i="2"/>
  <c r="F11" i="2"/>
  <c r="AB6" i="2" a="1"/>
  <c r="AB6" i="2" s="1"/>
  <c r="AA6" i="2" a="1"/>
  <c r="AA6" i="2" s="1"/>
  <c r="Z6" i="2" a="1"/>
  <c r="Z6" i="2" s="1"/>
  <c r="X6" i="2" a="1"/>
  <c r="X6" i="2" s="1"/>
  <c r="G5" i="2"/>
  <c r="F5" i="2"/>
  <c r="G4" i="2"/>
  <c r="F4" i="2"/>
  <c r="L2" i="2" a="1"/>
  <c r="M15" i="2" s="1"/>
  <c r="M4" i="2" l="1"/>
  <c r="M8" i="2"/>
  <c r="M12" i="2"/>
  <c r="M16" i="2"/>
  <c r="M5" i="2"/>
  <c r="M9" i="2"/>
  <c r="M13" i="2"/>
  <c r="M17" i="2"/>
  <c r="L4" i="2"/>
  <c r="L12" i="2"/>
  <c r="L16" i="2"/>
  <c r="L5" i="2"/>
  <c r="L9" i="2"/>
  <c r="L13" i="2"/>
  <c r="L17" i="2"/>
  <c r="L2" i="2"/>
  <c r="M2" i="2"/>
  <c r="M6" i="2"/>
  <c r="M10" i="2"/>
  <c r="M14" i="2"/>
  <c r="L8" i="2"/>
  <c r="L10" i="2"/>
  <c r="L6" i="2"/>
  <c r="L14" i="2"/>
  <c r="L3" i="2"/>
  <c r="L7" i="2"/>
  <c r="L11" i="2"/>
  <c r="L15" i="2"/>
  <c r="M3" i="2"/>
  <c r="M7" i="2"/>
  <c r="M11" i="2"/>
  <c r="J17" i="2"/>
  <c r="O16" i="2"/>
  <c r="J16" i="2"/>
  <c r="O15" i="2"/>
  <c r="O14" i="2" s="1"/>
  <c r="O13" i="2" s="1"/>
  <c r="O12" i="2" s="1"/>
  <c r="O11" i="2" s="1"/>
  <c r="O10" i="2" s="1"/>
  <c r="J15" i="2"/>
  <c r="J14" i="2"/>
  <c r="J13" i="2"/>
  <c r="C13" i="2"/>
  <c r="B13" i="2"/>
  <c r="J12" i="2"/>
  <c r="C12" i="2"/>
  <c r="B12" i="2"/>
  <c r="J11" i="2"/>
  <c r="C11" i="2"/>
  <c r="B11" i="2"/>
  <c r="J10" i="2"/>
  <c r="J9" i="2"/>
  <c r="J8" i="2"/>
  <c r="J7" i="2"/>
  <c r="J6" i="2"/>
  <c r="J5" i="2"/>
  <c r="J4" i="2"/>
  <c r="O3" i="2"/>
  <c r="O4" i="2" s="1"/>
  <c r="O5" i="2" s="1"/>
  <c r="O6" i="2" s="1"/>
  <c r="O7" i="2" s="1"/>
  <c r="O8" i="2" s="1"/>
  <c r="O9" i="2" s="1"/>
  <c r="J3" i="2"/>
  <c r="L21" i="2" s="1" a="1"/>
  <c r="L21" i="2" s="1"/>
  <c r="G3" i="2"/>
  <c r="F3" i="2"/>
  <c r="J2" i="2"/>
  <c r="J13" i="1"/>
  <c r="O12" i="1"/>
  <c r="J12" i="1"/>
  <c r="O11" i="1"/>
  <c r="J11" i="1"/>
  <c r="C11" i="1"/>
  <c r="B11" i="1"/>
  <c r="O10" i="1"/>
  <c r="O9" i="1" s="1"/>
  <c r="O8" i="1" s="1"/>
  <c r="J10" i="1"/>
  <c r="C10" i="1"/>
  <c r="B10" i="1"/>
  <c r="J9" i="1"/>
  <c r="C9" i="1"/>
  <c r="B9" i="1"/>
  <c r="J8" i="1"/>
  <c r="J7" i="1"/>
  <c r="J6" i="1"/>
  <c r="J5" i="1"/>
  <c r="J4" i="1"/>
  <c r="T3" i="1"/>
  <c r="O3" i="1"/>
  <c r="J3" i="1"/>
  <c r="G3" i="1"/>
  <c r="F3" i="1"/>
  <c r="T2" i="1"/>
  <c r="T6" i="1" s="1"/>
  <c r="T7" i="1" s="1"/>
  <c r="J2" i="1"/>
  <c r="F14" i="2" l="1"/>
  <c r="G14" i="2"/>
  <c r="G7" i="1"/>
  <c r="G14" i="1"/>
  <c r="F7" i="1"/>
  <c r="F7" i="2"/>
  <c r="G7" i="2"/>
  <c r="F14" i="1"/>
  <c r="O4" i="1"/>
  <c r="P5" i="1" l="1" a="1"/>
  <c r="P5" i="1" s="1"/>
  <c r="T3" i="2"/>
  <c r="T2" i="2"/>
  <c r="P16" i="2" a="1"/>
  <c r="P16" i="2" s="1"/>
  <c r="P14" i="2" a="1"/>
  <c r="P14" i="2" s="1"/>
  <c r="P10" i="2" a="1"/>
  <c r="P10" i="2" s="1"/>
  <c r="P6" i="2" a="1"/>
  <c r="P6" i="2" s="1"/>
  <c r="P7" i="2" a="1"/>
  <c r="P7" i="2" s="1"/>
  <c r="S3" i="2" s="1"/>
  <c r="P4" i="2" a="1"/>
  <c r="P4" i="2" s="1"/>
  <c r="P2" i="2" a="1"/>
  <c r="P2" i="2" s="1"/>
  <c r="P11" i="2" a="1"/>
  <c r="P11" i="2" s="1"/>
  <c r="P17" i="2" a="1"/>
  <c r="P17" i="2" s="1"/>
  <c r="P15" i="2" a="1"/>
  <c r="P15" i="2" s="1"/>
  <c r="P12" i="2" a="1"/>
  <c r="P12" i="2" s="1"/>
  <c r="P8" i="2" a="1"/>
  <c r="P8" i="2" s="1"/>
  <c r="P5" i="2" a="1"/>
  <c r="P5" i="2" s="1"/>
  <c r="P3" i="2" a="1"/>
  <c r="P3" i="2" s="1"/>
  <c r="S2" i="2" s="1"/>
  <c r="P13" i="2" a="1"/>
  <c r="P13" i="2" s="1"/>
  <c r="P9" i="2" a="1"/>
  <c r="P9" i="2" s="1"/>
  <c r="P13" i="1" a="1"/>
  <c r="P13" i="1" s="1"/>
  <c r="P11" i="1" a="1"/>
  <c r="P11" i="1" s="1"/>
  <c r="P3" i="1" a="1"/>
  <c r="P3" i="1" s="1"/>
  <c r="P12" i="1" a="1"/>
  <c r="P12" i="1" s="1"/>
  <c r="O5" i="1"/>
  <c r="O6" i="1" s="1"/>
  <c r="O7" i="1" s="1"/>
  <c r="P2" i="1" a="1"/>
  <c r="P2" i="1" s="1"/>
  <c r="S2" i="1" s="1"/>
  <c r="U2" i="1" s="1"/>
  <c r="P10" i="1" a="1"/>
  <c r="P10" i="1" s="1"/>
  <c r="P8" i="1" a="1"/>
  <c r="P8" i="1" s="1"/>
  <c r="P4" i="1" a="1"/>
  <c r="P4" i="1" s="1"/>
  <c r="P6" i="1" l="1" a="1"/>
  <c r="P6" i="1" s="1"/>
  <c r="S3" i="1" s="1"/>
  <c r="U3" i="1" s="1"/>
  <c r="U4" i="1" s="1"/>
  <c r="P9" i="1" a="1"/>
  <c r="P9" i="1" s="1"/>
  <c r="T7" i="2"/>
  <c r="U3" i="2"/>
  <c r="U4" i="2" s="1"/>
  <c r="U2" i="2"/>
  <c r="P7" i="1" a="1"/>
  <c r="P7" i="1" s="1"/>
  <c r="T8" i="1" l="1"/>
  <c r="T9" i="1" s="1"/>
  <c r="T15" i="2"/>
  <c r="T9" i="2"/>
  <c r="U9" i="2" s="1"/>
  <c r="U7" i="2"/>
  <c r="T8" i="2"/>
  <c r="U8" i="2" s="1"/>
  <c r="T10" i="2" l="1"/>
  <c r="T11" i="2" s="1"/>
  <c r="U10" i="2"/>
  <c r="U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<sst xmlns="http://schemas.openxmlformats.org/spreadsheetml/2006/main" count="70" uniqueCount="32">
  <si>
    <t>A</t>
  </si>
  <si>
    <t>B</t>
  </si>
  <si>
    <t>Shapiro-Wilk Test</t>
  </si>
  <si>
    <t>ΣR</t>
  </si>
  <si>
    <t>n</t>
  </si>
  <si>
    <t>U</t>
  </si>
  <si>
    <t>W-stat</t>
  </si>
  <si>
    <t>p-value</t>
  </si>
  <si>
    <t>alpha</t>
  </si>
  <si>
    <t>mean</t>
  </si>
  <si>
    <t>normal</t>
  </si>
  <si>
    <t>var</t>
  </si>
  <si>
    <t>z</t>
  </si>
  <si>
    <t>d'Agostino-Pearson</t>
  </si>
  <si>
    <t>p</t>
  </si>
  <si>
    <t>median</t>
  </si>
  <si>
    <t>&lt;.005</t>
  </si>
  <si>
    <t>variance</t>
  </si>
  <si>
    <t>DA-stat</t>
  </si>
  <si>
    <t>Group</t>
  </si>
  <si>
    <t>Value</t>
  </si>
  <si>
    <t>Incr</t>
  </si>
  <si>
    <t>Rank0</t>
  </si>
  <si>
    <t>Rank</t>
  </si>
  <si>
    <t>ties</t>
  </si>
  <si>
    <t>continuity</t>
  </si>
  <si>
    <t>crit</t>
  </si>
  <si>
    <t>sig</t>
  </si>
  <si>
    <t>Real Statistics Using Excel</t>
  </si>
  <si>
    <t>Updated</t>
  </si>
  <si>
    <t>Copyright © 2013 - 2023 Charles Zaiontz</t>
  </si>
  <si>
    <t>Siegel-Tukey Test for Equal 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</si>
</sst>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C77A-1361-445E-A652-3C01F35CC5CD}">
  <sheetPr codeName="Sheet3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28</v>
      </c>
    </row>
    <row r="2" spans="1:2" x14ac:dyDescent="0.35">
      <c r="A2" t="s">
        <v>31</v>
      </c>
    </row>
    <row r="4" spans="1:2" x14ac:dyDescent="0.35">
      <c r="A4" t="s">
        <v>29</v>
      </c>
      <c r="B4" s="22">
        <v>45062</v>
      </c>
    </row>
    <row r="6" spans="1:2" x14ac:dyDescent="0.35">
      <c r="A6" s="2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E1C8-22D5-431C-9500-06D0E33E49D2}">
  <sheetPr codeName="Sheet2"/>
  <dimension ref="A1:AB36"/>
  <sheetViews>
    <sheetView workbookViewId="0"/>
  </sheetViews>
  <sheetFormatPr defaultRowHeight="14.5" x14ac:dyDescent="0.35"/>
  <cols>
    <col min="4" max="4" width="6.6328125" customWidth="1"/>
    <col min="8" max="8" width="5.1796875" customWidth="1"/>
    <col min="11" max="11" width="5.1796875" customWidth="1"/>
    <col min="18" max="18" width="4.6328125" customWidth="1"/>
  </cols>
  <sheetData>
    <row r="1" spans="1:28" x14ac:dyDescent="0.35">
      <c r="B1" s="1" t="s">
        <v>0</v>
      </c>
      <c r="C1" s="1" t="s">
        <v>1</v>
      </c>
      <c r="E1" t="s">
        <v>2</v>
      </c>
      <c r="I1" s="1" t="s">
        <v>19</v>
      </c>
      <c r="J1" s="1" t="s">
        <v>20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S1" s="2" t="s">
        <v>3</v>
      </c>
      <c r="T1" s="3" t="s">
        <v>4</v>
      </c>
      <c r="U1" s="3" t="s">
        <v>5</v>
      </c>
    </row>
    <row r="2" spans="1:28" x14ac:dyDescent="0.35">
      <c r="B2">
        <v>10</v>
      </c>
      <c r="C2">
        <v>8</v>
      </c>
      <c r="I2">
        <v>1</v>
      </c>
      <c r="J2">
        <f>B2</f>
        <v>10</v>
      </c>
      <c r="L2" t="e">
        <f t="array" aca="1" ref="L2:M17" ca="1">QSORTRows(I2:J17,2)</f>
        <v>#NAME?</v>
      </c>
      <c r="M2" t="e">
        <f ca="1"/>
        <v>#NAME?</v>
      </c>
      <c r="O2">
        <v>1</v>
      </c>
      <c r="P2" t="e" cm="1">
        <f t="array" aca="1" ref="P2" ca="1">AVERAGE(IF(M$2:M$17=M2,O$2:O$17,""))</f>
        <v>#NAME?</v>
      </c>
      <c r="R2">
        <v>1</v>
      </c>
      <c r="S2" s="4">
        <f ca="1">SUMIF(L$2:L$17,R2,P$2:P$17)</f>
        <v>0</v>
      </c>
      <c r="T2" s="5">
        <f ca="1">COUNTIF(L$2:L$17,R2)</f>
        <v>0</v>
      </c>
      <c r="U2" s="6">
        <f ca="1">T$2*T$3+T2*(T2+1)/2-S2</f>
        <v>0</v>
      </c>
    </row>
    <row r="3" spans="1:28" x14ac:dyDescent="0.35">
      <c r="B3">
        <v>10</v>
      </c>
      <c r="C3">
        <v>8</v>
      </c>
      <c r="E3" s="7"/>
      <c r="F3" s="7" t="str">
        <f>B1</f>
        <v>A</v>
      </c>
      <c r="G3" s="7" t="str">
        <f>C1</f>
        <v>B</v>
      </c>
      <c r="I3">
        <v>1</v>
      </c>
      <c r="J3">
        <f t="shared" ref="J3:J9" si="0">B3</f>
        <v>10</v>
      </c>
      <c r="L3" t="e">
        <f ca="1"/>
        <v>#NAME?</v>
      </c>
      <c r="M3" t="e">
        <f ca="1"/>
        <v>#NAME?</v>
      </c>
      <c r="N3">
        <v>3</v>
      </c>
      <c r="O3">
        <f>O2+N3</f>
        <v>4</v>
      </c>
      <c r="P3" t="e" cm="1">
        <f t="array" aca="1" ref="P3" ca="1">AVERAGE(IF(M$2:M$17=M3,O$2:O$17,""))</f>
        <v>#NAME?</v>
      </c>
      <c r="R3">
        <v>2</v>
      </c>
      <c r="S3" s="8">
        <f ca="1">SUMIF(L$2:L$17,R3,P$2:P$17)</f>
        <v>0</v>
      </c>
      <c r="T3" s="9">
        <f ca="1">COUNTIF(L$2:L$17,R3)</f>
        <v>0</v>
      </c>
      <c r="U3" s="10">
        <f ca="1">T$2*T$3+T3*(T3+1)/2-S3</f>
        <v>0</v>
      </c>
      <c r="X3" t="s">
        <v>24</v>
      </c>
      <c r="Y3" s="14" t="b">
        <v>0</v>
      </c>
      <c r="Z3" s="15" t="b">
        <v>0</v>
      </c>
      <c r="AA3" s="15" t="b">
        <v>1</v>
      </c>
      <c r="AB3" s="16" t="b">
        <v>1</v>
      </c>
    </row>
    <row r="4" spans="1:28" x14ac:dyDescent="0.35">
      <c r="B4">
        <v>9</v>
      </c>
      <c r="C4">
        <v>4</v>
      </c>
      <c r="E4" t="s">
        <v>6</v>
      </c>
      <c r="F4" t="e">
        <f ca="1">SHAPIRO(B2:B9)</f>
        <v>#NAME?</v>
      </c>
      <c r="G4" t="e">
        <f ca="1">SHAPIRO(C2:C9)</f>
        <v>#NAME?</v>
      </c>
      <c r="I4">
        <v>1</v>
      </c>
      <c r="J4">
        <f t="shared" si="0"/>
        <v>9</v>
      </c>
      <c r="L4" t="e">
        <f ca="1"/>
        <v>#NAME?</v>
      </c>
      <c r="M4" t="e">
        <f ca="1"/>
        <v>#NAME?</v>
      </c>
      <c r="N4">
        <v>1</v>
      </c>
      <c r="O4">
        <f t="shared" ref="O4:O9" si="1">O3+N4</f>
        <v>5</v>
      </c>
      <c r="P4" t="e" cm="1">
        <f t="array" aca="1" ref="P4" ca="1">AVERAGE(IF(M$2:M$17=M4,O$2:O$17,""))</f>
        <v>#NAME?</v>
      </c>
      <c r="U4">
        <f ca="1">MIN(U3)</f>
        <v>0</v>
      </c>
      <c r="X4" t="s">
        <v>25</v>
      </c>
      <c r="Y4" s="17" t="b">
        <v>0</v>
      </c>
      <c r="Z4" s="1" t="b">
        <v>1</v>
      </c>
      <c r="AA4" s="1" t="b">
        <v>0</v>
      </c>
      <c r="AB4" s="18" t="b">
        <v>1</v>
      </c>
    </row>
    <row r="5" spans="1:28" x14ac:dyDescent="0.35">
      <c r="B5">
        <v>1</v>
      </c>
      <c r="C5">
        <v>4</v>
      </c>
      <c r="E5" t="s">
        <v>7</v>
      </c>
      <c r="F5" t="e">
        <f ca="1">SWTEST(B2:B9)</f>
        <v>#NAME?</v>
      </c>
      <c r="G5" t="e">
        <f ca="1">SWTEST(C2:C9)</f>
        <v>#NAME?</v>
      </c>
      <c r="I5">
        <v>1</v>
      </c>
      <c r="J5">
        <f t="shared" si="0"/>
        <v>1</v>
      </c>
      <c r="L5" t="e">
        <f ca="1"/>
        <v>#NAME?</v>
      </c>
      <c r="M5" t="e">
        <f ca="1"/>
        <v>#NAME?</v>
      </c>
      <c r="N5">
        <v>3</v>
      </c>
      <c r="O5">
        <f t="shared" si="1"/>
        <v>8</v>
      </c>
      <c r="P5" t="e" cm="1">
        <f t="array" aca="1" ref="P5" ca="1">AVERAGE(IF(M$2:M$17=M5,O$2:O$17,""))</f>
        <v>#NAME?</v>
      </c>
    </row>
    <row r="6" spans="1:28" x14ac:dyDescent="0.35">
      <c r="B6">
        <v>-1</v>
      </c>
      <c r="C6">
        <v>4</v>
      </c>
      <c r="E6" t="s">
        <v>8</v>
      </c>
      <c r="F6">
        <v>0.05</v>
      </c>
      <c r="G6">
        <v>0.05</v>
      </c>
      <c r="I6">
        <v>1</v>
      </c>
      <c r="J6">
        <f t="shared" si="0"/>
        <v>-1</v>
      </c>
      <c r="L6" t="e">
        <f ca="1"/>
        <v>#NAME?</v>
      </c>
      <c r="M6" t="e">
        <f ca="1"/>
        <v>#NAME?</v>
      </c>
      <c r="N6">
        <v>1</v>
      </c>
      <c r="O6">
        <f t="shared" si="1"/>
        <v>9</v>
      </c>
      <c r="P6" t="e" cm="1">
        <f t="array" aca="1" ref="P6" ca="1">AVERAGE(IF(M$2:M$17=M6,O$2:O$17,""))</f>
        <v>#NAME?</v>
      </c>
      <c r="U6" t="s">
        <v>25</v>
      </c>
      <c r="X6" t="e" cm="1">
        <f t="array" aca="1" ref="X6" ca="1">ST_TEST($B$2:$B$9,$C$2:$C$9,TRUE,2,Y3,Y4)</f>
        <v>#NAME?</v>
      </c>
      <c r="Y6" s="4"/>
      <c r="Z6" s="5" t="e" cm="1">
        <f t="array" aca="1" ref="Z6" ca="1">ST_TEST($B$2:$B$9,$C$2:$C$9,,2,Z3,Z4)</f>
        <v>#NAME?</v>
      </c>
      <c r="AA6" s="5" t="e" cm="1">
        <f t="array" aca="1" ref="AA6" ca="1">ST_TEST($B$2:$B$9,$C$2:$C$9,,2,AA3,AA4)</f>
        <v>#NAME?</v>
      </c>
      <c r="AB6" s="6" t="e" cm="1">
        <f t="array" aca="1" ref="AB6" ca="1">ST_TEST($B$2:$B$9,$C$2:$C$9,,2,AB3,AB4)</f>
        <v>#NAME?</v>
      </c>
    </row>
    <row r="7" spans="1:28" x14ac:dyDescent="0.35">
      <c r="B7">
        <v>8</v>
      </c>
      <c r="C7">
        <v>9</v>
      </c>
      <c r="E7" s="9" t="s">
        <v>10</v>
      </c>
      <c r="F7" s="1" t="e">
        <f ca="1">IF(F5&lt;F6,"no","yes")</f>
        <v>#NAME?</v>
      </c>
      <c r="G7" s="1" t="e">
        <f ca="1">IF(G5&lt;G6,"no","yes")</f>
        <v>#NAME?</v>
      </c>
      <c r="I7">
        <v>1</v>
      </c>
      <c r="J7">
        <f t="shared" si="0"/>
        <v>8</v>
      </c>
      <c r="L7" t="e">
        <f ca="1"/>
        <v>#NAME?</v>
      </c>
      <c r="M7" t="e">
        <f ca="1"/>
        <v>#NAME?</v>
      </c>
      <c r="N7">
        <v>3</v>
      </c>
      <c r="O7">
        <f t="shared" si="1"/>
        <v>12</v>
      </c>
      <c r="P7" t="e" cm="1">
        <f t="array" aca="1" ref="P7" ca="1">AVERAGE(IF(M$2:M$17=M7,O$2:O$17,""))</f>
        <v>#NAME?</v>
      </c>
      <c r="S7" t="s">
        <v>9</v>
      </c>
      <c r="T7" s="4">
        <f ca="1">T2*T3/2</f>
        <v>0</v>
      </c>
      <c r="U7" s="6">
        <f ca="1">T7</f>
        <v>0</v>
      </c>
      <c r="Y7" s="19"/>
      <c r="AB7" s="20"/>
    </row>
    <row r="8" spans="1:28" x14ac:dyDescent="0.35">
      <c r="B8">
        <v>-1</v>
      </c>
      <c r="C8">
        <v>-6</v>
      </c>
      <c r="I8">
        <v>1</v>
      </c>
      <c r="J8">
        <f t="shared" si="0"/>
        <v>-1</v>
      </c>
      <c r="L8" t="e">
        <f ca="1"/>
        <v>#NAME?</v>
      </c>
      <c r="M8" t="e">
        <f ca="1"/>
        <v>#NAME?</v>
      </c>
      <c r="N8">
        <v>1</v>
      </c>
      <c r="O8">
        <f t="shared" si="1"/>
        <v>13</v>
      </c>
      <c r="P8" t="e" cm="1">
        <f t="array" aca="1" ref="P8" ca="1">AVERAGE(IF(M$2:M$17=M8,O$2:O$17,""))</f>
        <v>#NAME?</v>
      </c>
      <c r="S8" t="s">
        <v>11</v>
      </c>
      <c r="T8" s="19">
        <f ca="1">T7*(T2+T3+1)/6</f>
        <v>0</v>
      </c>
      <c r="U8" s="20">
        <f ca="1">T8</f>
        <v>0</v>
      </c>
      <c r="Y8" s="19"/>
      <c r="AB8" s="20"/>
    </row>
    <row r="9" spans="1:28" x14ac:dyDescent="0.35">
      <c r="B9" s="9">
        <v>0</v>
      </c>
      <c r="C9" s="9">
        <v>5</v>
      </c>
      <c r="E9" t="s">
        <v>13</v>
      </c>
      <c r="I9">
        <v>1</v>
      </c>
      <c r="J9">
        <f t="shared" si="0"/>
        <v>0</v>
      </c>
      <c r="L9" t="e">
        <f ca="1"/>
        <v>#NAME?</v>
      </c>
      <c r="M9" t="e">
        <f ca="1"/>
        <v>#NAME?</v>
      </c>
      <c r="N9">
        <v>3</v>
      </c>
      <c r="O9">
        <f t="shared" si="1"/>
        <v>16</v>
      </c>
      <c r="P9" t="e" cm="1">
        <f t="array" aca="1" ref="P9" ca="1">AVERAGE(IF(M$2:M$17=M9,O$2:O$17,""))</f>
        <v>#NAME?</v>
      </c>
      <c r="S9" t="s">
        <v>5</v>
      </c>
      <c r="T9" s="19">
        <f ca="1">U4</f>
        <v>0</v>
      </c>
      <c r="U9" s="20">
        <f ca="1">T9</f>
        <v>0</v>
      </c>
      <c r="Y9" s="8"/>
      <c r="Z9" s="9"/>
      <c r="AA9" s="9"/>
      <c r="AB9" s="10"/>
    </row>
    <row r="10" spans="1:28" x14ac:dyDescent="0.35">
      <c r="I10">
        <v>2</v>
      </c>
      <c r="J10">
        <f>C2</f>
        <v>8</v>
      </c>
      <c r="L10" t="e">
        <f ca="1"/>
        <v>#NAME?</v>
      </c>
      <c r="M10" t="e">
        <f ca="1"/>
        <v>#NAME?</v>
      </c>
      <c r="N10">
        <v>1</v>
      </c>
      <c r="O10">
        <f>N10+O11</f>
        <v>15</v>
      </c>
      <c r="P10" t="e" cm="1">
        <f t="array" aca="1" ref="P10" ca="1">AVERAGE(IF(M$2:M$17=M10,O$2:O$17,""))</f>
        <v>#NAME?</v>
      </c>
      <c r="S10" t="s">
        <v>12</v>
      </c>
      <c r="T10" s="19" t="e">
        <f ca="1">(U4-T7)/SQRT(T8)</f>
        <v>#DIV/0!</v>
      </c>
      <c r="U10" s="20" t="e">
        <f ca="1">(ABS(U9-U7)-0.5)/SQRT(U8)</f>
        <v>#DIV/0!</v>
      </c>
    </row>
    <row r="11" spans="1:28" x14ac:dyDescent="0.35">
      <c r="A11" t="s">
        <v>9</v>
      </c>
      <c r="B11">
        <f>AVERAGE(B2:B9)</f>
        <v>4.5</v>
      </c>
      <c r="C11">
        <f>AVERAGE(C2:C9)</f>
        <v>4.5</v>
      </c>
      <c r="E11" s="5" t="s">
        <v>18</v>
      </c>
      <c r="F11" s="5" t="e">
        <f ca="1">DAGOSTINO(B2:B9)</f>
        <v>#NAME?</v>
      </c>
      <c r="G11" s="5" t="e">
        <f ca="1">DAGOSTINO(C2:C9)</f>
        <v>#NAME?</v>
      </c>
      <c r="I11">
        <v>2</v>
      </c>
      <c r="J11">
        <f t="shared" ref="J11:J17" si="2">C3</f>
        <v>8</v>
      </c>
      <c r="L11" t="e">
        <f ca="1"/>
        <v>#NAME?</v>
      </c>
      <c r="M11" t="e">
        <f ca="1"/>
        <v>#NAME?</v>
      </c>
      <c r="N11">
        <v>3</v>
      </c>
      <c r="O11">
        <f t="shared" ref="O11" si="3">N11+O12</f>
        <v>14</v>
      </c>
      <c r="P11" t="e" cm="1">
        <f t="array" aca="1" ref="P11" ca="1">AVERAGE(IF(M$2:M$17=M11,O$2:O$17,""))</f>
        <v>#NAME?</v>
      </c>
      <c r="S11" t="s">
        <v>14</v>
      </c>
      <c r="T11" s="8" t="e">
        <f ca="1">2*_xlfn.NORM.S.DIST(-ABS(T10),TRUE)</f>
        <v>#DIV/0!</v>
      </c>
      <c r="U11" s="10" t="e">
        <f ca="1">2*_xlfn.NORM.S.DIST(-ABS(U10),TRUE)</f>
        <v>#DIV/0!</v>
      </c>
    </row>
    <row r="12" spans="1:28" x14ac:dyDescent="0.35">
      <c r="A12" t="s">
        <v>15</v>
      </c>
      <c r="B12">
        <f>MEDIAN(B2:B9)</f>
        <v>4.5</v>
      </c>
      <c r="C12">
        <f>MEDIAN(C2:C9)</f>
        <v>4.5</v>
      </c>
      <c r="E12" t="s">
        <v>7</v>
      </c>
      <c r="F12" t="e">
        <f ca="1">DPTEST(B2:B9)</f>
        <v>#NAME?</v>
      </c>
      <c r="G12" t="e">
        <f ca="1">DPTEST(C2:C9)</f>
        <v>#NAME?</v>
      </c>
      <c r="I12">
        <v>2</v>
      </c>
      <c r="J12">
        <f t="shared" si="2"/>
        <v>4</v>
      </c>
      <c r="L12" t="e">
        <f ca="1"/>
        <v>#NAME?</v>
      </c>
      <c r="M12" t="e">
        <f ca="1"/>
        <v>#NAME?</v>
      </c>
      <c r="N12">
        <v>1</v>
      </c>
      <c r="O12">
        <f>N12+O13</f>
        <v>11</v>
      </c>
      <c r="P12" t="e" cm="1">
        <f t="array" aca="1" ref="P12" ca="1">AVERAGE(IF(M$2:M$17=M12,O$2:O$17,""))</f>
        <v>#NAME?</v>
      </c>
    </row>
    <row r="13" spans="1:28" x14ac:dyDescent="0.35">
      <c r="A13" t="s">
        <v>17</v>
      </c>
      <c r="B13">
        <f>_xlfn.VAR.S(B2:B9)</f>
        <v>26.571428571428573</v>
      </c>
      <c r="C13">
        <f>_xlfn.VAR.S(C2:C9)</f>
        <v>22.285714285714285</v>
      </c>
      <c r="E13" t="s">
        <v>8</v>
      </c>
      <c r="F13">
        <v>0.05</v>
      </c>
      <c r="G13">
        <v>0.05</v>
      </c>
      <c r="I13">
        <v>2</v>
      </c>
      <c r="J13">
        <f t="shared" si="2"/>
        <v>4</v>
      </c>
      <c r="L13" t="e">
        <f ca="1"/>
        <v>#NAME?</v>
      </c>
      <c r="M13" t="e">
        <f ca="1"/>
        <v>#NAME?</v>
      </c>
      <c r="N13">
        <v>3</v>
      </c>
      <c r="O13">
        <f t="shared" ref="O13:O16" si="4">N13+O14</f>
        <v>10</v>
      </c>
      <c r="P13" t="e" cm="1">
        <f t="array" aca="1" ref="P13" ca="1">AVERAGE(IF(M$2:M$17=M13,O$2:O$17,""))</f>
        <v>#NAME?</v>
      </c>
      <c r="S13" t="s">
        <v>8</v>
      </c>
      <c r="T13" s="11">
        <v>0.05</v>
      </c>
    </row>
    <row r="14" spans="1:28" x14ac:dyDescent="0.35">
      <c r="E14" s="9" t="s">
        <v>10</v>
      </c>
      <c r="F14" s="1" t="e">
        <f ca="1">IF(F12&lt;F13,"no","yes")</f>
        <v>#NAME?</v>
      </c>
      <c r="G14" s="1" t="e">
        <f ca="1">IF(G12&lt;G13,"no","yes")</f>
        <v>#NAME?</v>
      </c>
      <c r="I14">
        <v>2</v>
      </c>
      <c r="J14">
        <f t="shared" si="2"/>
        <v>4</v>
      </c>
      <c r="L14" t="e">
        <f ca="1"/>
        <v>#NAME?</v>
      </c>
      <c r="M14" t="e">
        <f ca="1"/>
        <v>#NAME?</v>
      </c>
      <c r="N14">
        <v>1</v>
      </c>
      <c r="O14">
        <f t="shared" si="4"/>
        <v>7</v>
      </c>
      <c r="P14" t="e" cm="1">
        <f t="array" aca="1" ref="P14" ca="1">AVERAGE(IF(M$2:M$17=M14,O$2:O$17,""))</f>
        <v>#NAME?</v>
      </c>
      <c r="S14" t="s">
        <v>26</v>
      </c>
      <c r="T14" s="12">
        <v>13</v>
      </c>
    </row>
    <row r="15" spans="1:28" x14ac:dyDescent="0.35">
      <c r="I15">
        <v>2</v>
      </c>
      <c r="J15">
        <f t="shared" si="2"/>
        <v>9</v>
      </c>
      <c r="L15" t="e">
        <f ca="1"/>
        <v>#NAME?</v>
      </c>
      <c r="M15" t="e">
        <f ca="1"/>
        <v>#NAME?</v>
      </c>
      <c r="N15">
        <v>3</v>
      </c>
      <c r="O15">
        <f t="shared" si="4"/>
        <v>6</v>
      </c>
      <c r="P15" t="e" cm="1">
        <f t="array" aca="1" ref="P15" ca="1">AVERAGE(IF(M$2:M$17=M15,O$2:O$17,""))</f>
        <v>#NAME?</v>
      </c>
      <c r="S15" t="s">
        <v>27</v>
      </c>
      <c r="T15" s="21" t="str">
        <f ca="1">IF(U4&gt;=T14,"yes","no")</f>
        <v>no</v>
      </c>
    </row>
    <row r="16" spans="1:28" x14ac:dyDescent="0.35">
      <c r="I16">
        <v>2</v>
      </c>
      <c r="J16">
        <f t="shared" si="2"/>
        <v>-6</v>
      </c>
      <c r="L16" t="e">
        <f ca="1"/>
        <v>#NAME?</v>
      </c>
      <c r="M16" t="e">
        <f ca="1"/>
        <v>#NAME?</v>
      </c>
      <c r="N16">
        <v>1</v>
      </c>
      <c r="O16">
        <f t="shared" si="4"/>
        <v>3</v>
      </c>
      <c r="P16" t="e" cm="1">
        <f t="array" aca="1" ref="P16" ca="1">AVERAGE(IF(M$2:M$17=M16,O$2:O$17,""))</f>
        <v>#NAME?</v>
      </c>
    </row>
    <row r="17" spans="9:16" x14ac:dyDescent="0.35">
      <c r="I17" s="9">
        <v>2</v>
      </c>
      <c r="J17" s="9">
        <f t="shared" si="2"/>
        <v>5</v>
      </c>
      <c r="L17" s="9" t="e">
        <f ca="1"/>
        <v>#NAME?</v>
      </c>
      <c r="M17" s="9" t="e">
        <f ca="1"/>
        <v>#NAME?</v>
      </c>
      <c r="N17" s="9"/>
      <c r="O17" s="9">
        <v>2</v>
      </c>
      <c r="P17" s="9" t="e" cm="1">
        <f t="array" aca="1" ref="P17" ca="1">AVERAGE(IF(M$2:M$17=M17,O$2:O$17,""))</f>
        <v>#NAME?</v>
      </c>
    </row>
    <row r="21" spans="9:16" x14ac:dyDescent="0.35">
      <c r="L21" cm="1">
        <f t="array" ref="L21:M36">_xlfn._xlws.SORT(I2:J17,2)</f>
        <v>2</v>
      </c>
      <c r="M21">
        <v>-6</v>
      </c>
      <c r="O21" t="e" cm="1">
        <f t="array" aca="1" ref="O21" ca="1">FTEXT(L21)</f>
        <v>#NAME?</v>
      </c>
    </row>
    <row r="22" spans="9:16" x14ac:dyDescent="0.35">
      <c r="L22">
        <v>1</v>
      </c>
      <c r="M22">
        <v>-1</v>
      </c>
    </row>
    <row r="23" spans="9:16" x14ac:dyDescent="0.35">
      <c r="L23">
        <v>1</v>
      </c>
      <c r="M23">
        <v>-1</v>
      </c>
    </row>
    <row r="24" spans="9:16" x14ac:dyDescent="0.35">
      <c r="L24">
        <v>1</v>
      </c>
      <c r="M24">
        <v>0</v>
      </c>
    </row>
    <row r="25" spans="9:16" x14ac:dyDescent="0.35">
      <c r="L25">
        <v>1</v>
      </c>
      <c r="M25">
        <v>1</v>
      </c>
    </row>
    <row r="26" spans="9:16" x14ac:dyDescent="0.35">
      <c r="L26">
        <v>2</v>
      </c>
      <c r="M26">
        <v>4</v>
      </c>
    </row>
    <row r="27" spans="9:16" x14ac:dyDescent="0.35">
      <c r="L27">
        <v>2</v>
      </c>
      <c r="M27">
        <v>4</v>
      </c>
    </row>
    <row r="28" spans="9:16" x14ac:dyDescent="0.35">
      <c r="L28">
        <v>2</v>
      </c>
      <c r="M28">
        <v>4</v>
      </c>
    </row>
    <row r="29" spans="9:16" x14ac:dyDescent="0.35">
      <c r="L29">
        <v>2</v>
      </c>
      <c r="M29">
        <v>5</v>
      </c>
    </row>
    <row r="30" spans="9:16" x14ac:dyDescent="0.35">
      <c r="L30">
        <v>1</v>
      </c>
      <c r="M30">
        <v>8</v>
      </c>
    </row>
    <row r="31" spans="9:16" x14ac:dyDescent="0.35">
      <c r="L31">
        <v>2</v>
      </c>
      <c r="M31">
        <v>8</v>
      </c>
    </row>
    <row r="32" spans="9:16" x14ac:dyDescent="0.35">
      <c r="L32">
        <v>2</v>
      </c>
      <c r="M32">
        <v>8</v>
      </c>
    </row>
    <row r="33" spans="12:13" x14ac:dyDescent="0.35">
      <c r="L33">
        <v>1</v>
      </c>
      <c r="M33">
        <v>9</v>
      </c>
    </row>
    <row r="34" spans="12:13" x14ac:dyDescent="0.35">
      <c r="L34">
        <v>2</v>
      </c>
      <c r="M34">
        <v>9</v>
      </c>
    </row>
    <row r="35" spans="12:13" x14ac:dyDescent="0.35">
      <c r="L35">
        <v>1</v>
      </c>
      <c r="M35">
        <v>10</v>
      </c>
    </row>
    <row r="36" spans="12:13" x14ac:dyDescent="0.35">
      <c r="L36">
        <v>1</v>
      </c>
      <c r="M36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31B8-A63D-4BC9-8935-2C778D16A1BE}">
  <sheetPr codeName="Sheet1"/>
  <dimension ref="A1:Y14"/>
  <sheetViews>
    <sheetView workbookViewId="0"/>
  </sheetViews>
  <sheetFormatPr defaultRowHeight="14.5" x14ac:dyDescent="0.35"/>
  <sheetData>
    <row r="1" spans="1:25" x14ac:dyDescent="0.35">
      <c r="B1" s="1" t="s">
        <v>0</v>
      </c>
      <c r="C1" s="1" t="s">
        <v>1</v>
      </c>
      <c r="E1" t="s">
        <v>2</v>
      </c>
      <c r="I1" s="1" t="s">
        <v>19</v>
      </c>
      <c r="J1" s="1" t="s">
        <v>20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S1" s="2" t="s">
        <v>3</v>
      </c>
      <c r="T1" s="3" t="s">
        <v>4</v>
      </c>
      <c r="U1" s="3" t="s">
        <v>5</v>
      </c>
    </row>
    <row r="2" spans="1:25" x14ac:dyDescent="0.35">
      <c r="B2">
        <v>10</v>
      </c>
      <c r="C2">
        <v>6</v>
      </c>
      <c r="I2">
        <v>1</v>
      </c>
      <c r="J2">
        <f>B2</f>
        <v>10</v>
      </c>
      <c r="L2">
        <v>1</v>
      </c>
      <c r="M2">
        <v>0</v>
      </c>
      <c r="O2">
        <v>1</v>
      </c>
      <c r="P2" cm="1">
        <f t="array" ref="P2">AVERAGE(IF(M$2:M$13=M2,O$2:O$13,""))</f>
        <v>2.5</v>
      </c>
      <c r="R2">
        <v>1</v>
      </c>
      <c r="S2" s="4">
        <f>SUMIF(L$2:L$13,R2,P$2:P$13)</f>
        <v>21</v>
      </c>
      <c r="T2" s="5">
        <f>COUNTIF(L$2:L$13,R2)</f>
        <v>6</v>
      </c>
      <c r="U2" s="6">
        <f>T$2*T$3+T2*(T2+1)/2-S2</f>
        <v>36</v>
      </c>
    </row>
    <row r="3" spans="1:25" x14ac:dyDescent="0.35">
      <c r="B3">
        <v>10</v>
      </c>
      <c r="C3">
        <v>6</v>
      </c>
      <c r="E3" s="7"/>
      <c r="F3" s="7" t="str">
        <f>B1</f>
        <v>A</v>
      </c>
      <c r="G3" s="7" t="str">
        <f>C1</f>
        <v>B</v>
      </c>
      <c r="I3">
        <v>1</v>
      </c>
      <c r="J3">
        <f t="shared" ref="J3:J7" si="0">B3</f>
        <v>10</v>
      </c>
      <c r="L3">
        <v>1</v>
      </c>
      <c r="M3">
        <v>0</v>
      </c>
      <c r="N3">
        <v>3</v>
      </c>
      <c r="O3">
        <f>O2+N3</f>
        <v>4</v>
      </c>
      <c r="P3" cm="1">
        <f t="array" ref="P3">AVERAGE(IF(M$2:M$13=M3,O$2:O$13,""))</f>
        <v>2.5</v>
      </c>
      <c r="R3">
        <v>2</v>
      </c>
      <c r="S3" s="8">
        <f>SUMIF(L$2:L$13,R3,P$2:P$13)</f>
        <v>57</v>
      </c>
      <c r="T3" s="9">
        <f>COUNTIF(L$2:L$13,R3)</f>
        <v>6</v>
      </c>
      <c r="U3" s="10">
        <f>T$2*T$3+T3*(T3+1)/2-S3</f>
        <v>0</v>
      </c>
    </row>
    <row r="4" spans="1:25" x14ac:dyDescent="0.35">
      <c r="B4">
        <v>9</v>
      </c>
      <c r="C4">
        <v>5</v>
      </c>
      <c r="E4" t="s">
        <v>6</v>
      </c>
      <c r="F4" t="e">
        <f ca="1">SHAPIRO(B2:B7)</f>
        <v>#NAME?</v>
      </c>
      <c r="G4" t="e">
        <f ca="1">SHAPIRO(C2:C7)</f>
        <v>#NAME?</v>
      </c>
      <c r="I4">
        <v>1</v>
      </c>
      <c r="J4">
        <f t="shared" si="0"/>
        <v>9</v>
      </c>
      <c r="L4">
        <v>1</v>
      </c>
      <c r="M4">
        <v>1</v>
      </c>
      <c r="N4">
        <v>1</v>
      </c>
      <c r="O4">
        <f t="shared" ref="O4:O7" si="1">O3+N4</f>
        <v>5</v>
      </c>
      <c r="P4" cm="1">
        <f t="array" ref="P4">AVERAGE(IF(M$2:M$13=M4,O$2:O$13,""))</f>
        <v>5</v>
      </c>
      <c r="U4">
        <f>MIN(U3)</f>
        <v>0</v>
      </c>
    </row>
    <row r="5" spans="1:25" x14ac:dyDescent="0.35">
      <c r="B5">
        <v>1</v>
      </c>
      <c r="C5">
        <v>5</v>
      </c>
      <c r="E5" t="s">
        <v>7</v>
      </c>
      <c r="F5" t="e">
        <f ca="1">SWTEST(B2:B7)</f>
        <v>#NAME?</v>
      </c>
      <c r="G5" t="e">
        <f ca="1">SWTEST(C2:C7)</f>
        <v>#NAME?</v>
      </c>
      <c r="I5">
        <v>1</v>
      </c>
      <c r="J5">
        <f t="shared" si="0"/>
        <v>1</v>
      </c>
      <c r="L5">
        <v>2</v>
      </c>
      <c r="M5">
        <v>4</v>
      </c>
      <c r="N5">
        <v>3</v>
      </c>
      <c r="O5">
        <f t="shared" si="1"/>
        <v>8</v>
      </c>
      <c r="P5" cm="1">
        <f t="array" ref="P5">AVERAGE(IF(M$2:M$13=M5,O$2:O$13,""))</f>
        <v>8.5</v>
      </c>
    </row>
    <row r="6" spans="1:25" x14ac:dyDescent="0.35">
      <c r="B6">
        <v>0</v>
      </c>
      <c r="C6">
        <v>4</v>
      </c>
      <c r="E6" t="s">
        <v>8</v>
      </c>
      <c r="F6">
        <v>0.05</v>
      </c>
      <c r="G6">
        <v>0.05</v>
      </c>
      <c r="I6">
        <v>1</v>
      </c>
      <c r="J6">
        <f t="shared" si="0"/>
        <v>0</v>
      </c>
      <c r="L6">
        <v>2</v>
      </c>
      <c r="M6">
        <v>4</v>
      </c>
      <c r="N6">
        <v>1</v>
      </c>
      <c r="O6">
        <f t="shared" si="1"/>
        <v>9</v>
      </c>
      <c r="P6" cm="1">
        <f t="array" ref="P6">AVERAGE(IF(M$2:M$13=M6,O$2:O$13,""))</f>
        <v>8.5</v>
      </c>
      <c r="S6" t="s">
        <v>9</v>
      </c>
      <c r="T6" s="11">
        <f>T2*T3/2</f>
        <v>18</v>
      </c>
      <c r="X6" t="e" cm="1">
        <f t="array" aca="1" ref="X6" ca="1">ST_TEST(B2:B7,C2:C7,TRUE,2,FALSE,FALSE)</f>
        <v>#NAME?</v>
      </c>
      <c r="Y6" s="11"/>
    </row>
    <row r="7" spans="1:25" x14ac:dyDescent="0.35">
      <c r="B7" s="9">
        <v>0</v>
      </c>
      <c r="C7" s="9">
        <v>4</v>
      </c>
      <c r="E7" s="9" t="s">
        <v>10</v>
      </c>
      <c r="F7" s="1" t="e">
        <f ca="1">IF(F5&lt;F6,"no","yes")</f>
        <v>#NAME?</v>
      </c>
      <c r="G7" s="1" t="e">
        <f ca="1">IF(G5&lt;G6,"no","yes")</f>
        <v>#NAME?</v>
      </c>
      <c r="I7">
        <v>1</v>
      </c>
      <c r="J7">
        <f t="shared" si="0"/>
        <v>0</v>
      </c>
      <c r="L7">
        <v>2</v>
      </c>
      <c r="M7">
        <v>5</v>
      </c>
      <c r="N7">
        <v>3</v>
      </c>
      <c r="O7">
        <f t="shared" si="1"/>
        <v>12</v>
      </c>
      <c r="P7" cm="1">
        <f t="array" ref="P7">AVERAGE(IF(M$2:M$13=M7,O$2:O$13,""))</f>
        <v>11.5</v>
      </c>
      <c r="S7" t="s">
        <v>11</v>
      </c>
      <c r="T7" s="12">
        <f>T6*(T2+T3+1)/6</f>
        <v>39</v>
      </c>
      <c r="Y7" s="12"/>
    </row>
    <row r="8" spans="1:25" x14ac:dyDescent="0.35">
      <c r="I8">
        <v>2</v>
      </c>
      <c r="J8">
        <f>C2</f>
        <v>6</v>
      </c>
      <c r="L8">
        <v>2</v>
      </c>
      <c r="M8">
        <v>5</v>
      </c>
      <c r="N8">
        <v>1</v>
      </c>
      <c r="O8">
        <f t="shared" ref="O8:O11" si="2">N8+O9</f>
        <v>11</v>
      </c>
      <c r="P8" cm="1">
        <f t="array" ref="P8">AVERAGE(IF(M$2:M$13=M8,O$2:O$13,""))</f>
        <v>11.5</v>
      </c>
      <c r="S8" t="s">
        <v>12</v>
      </c>
      <c r="T8" s="12">
        <f>(U4-T6)/SQRT(T7)</f>
        <v>-2.8823067684915684</v>
      </c>
      <c r="Y8" s="12"/>
    </row>
    <row r="9" spans="1:25" x14ac:dyDescent="0.35">
      <c r="A9" t="s">
        <v>9</v>
      </c>
      <c r="B9">
        <f>AVERAGE(B2:B7)</f>
        <v>5</v>
      </c>
      <c r="C9">
        <f>AVERAGE(C2:C7)</f>
        <v>5</v>
      </c>
      <c r="E9" t="s">
        <v>13</v>
      </c>
      <c r="I9">
        <v>2</v>
      </c>
      <c r="J9">
        <f t="shared" ref="J9:J13" si="3">C3</f>
        <v>6</v>
      </c>
      <c r="L9">
        <v>2</v>
      </c>
      <c r="M9">
        <v>6</v>
      </c>
      <c r="N9">
        <v>3</v>
      </c>
      <c r="O9">
        <f t="shared" si="2"/>
        <v>10</v>
      </c>
      <c r="P9" cm="1">
        <f t="array" ref="P9">AVERAGE(IF(M$2:M$13=M9,O$2:O$13,""))</f>
        <v>8.5</v>
      </c>
      <c r="S9" t="s">
        <v>14</v>
      </c>
      <c r="T9" s="13">
        <f>_xlfn.NORM.S.DIST(T8,TRUE)</f>
        <v>1.9738759284517282E-3</v>
      </c>
      <c r="Y9" s="13"/>
    </row>
    <row r="10" spans="1:25" x14ac:dyDescent="0.35">
      <c r="A10" t="s">
        <v>15</v>
      </c>
      <c r="B10">
        <f>MEDIAN(B2:B7)</f>
        <v>5</v>
      </c>
      <c r="C10">
        <f>MEDIAN(C2:C7)</f>
        <v>5</v>
      </c>
      <c r="I10">
        <v>2</v>
      </c>
      <c r="J10">
        <f t="shared" si="3"/>
        <v>5</v>
      </c>
      <c r="L10">
        <v>2</v>
      </c>
      <c r="M10">
        <v>6</v>
      </c>
      <c r="N10">
        <v>1</v>
      </c>
      <c r="O10">
        <f t="shared" si="2"/>
        <v>7</v>
      </c>
      <c r="P10" cm="1">
        <f t="array" ref="P10">AVERAGE(IF(M$2:M$13=M10,O$2:O$13,""))</f>
        <v>8.5</v>
      </c>
      <c r="T10" t="s">
        <v>16</v>
      </c>
    </row>
    <row r="11" spans="1:25" x14ac:dyDescent="0.35">
      <c r="A11" t="s">
        <v>17</v>
      </c>
      <c r="B11">
        <f>_xlfn.VAR.S(B2:B7)</f>
        <v>26.4</v>
      </c>
      <c r="C11">
        <f>_xlfn.VAR.S(C2:C7)</f>
        <v>0.8</v>
      </c>
      <c r="E11" s="5" t="s">
        <v>18</v>
      </c>
      <c r="F11" s="5" t="e">
        <f ca="1">DAGOSTINO(B2:B7)</f>
        <v>#NAME?</v>
      </c>
      <c r="G11" s="5" t="e">
        <f ca="1">DAGOSTINO(C2:C7)</f>
        <v>#NAME?</v>
      </c>
      <c r="I11">
        <v>2</v>
      </c>
      <c r="J11">
        <f t="shared" si="3"/>
        <v>5</v>
      </c>
      <c r="L11">
        <v>1</v>
      </c>
      <c r="M11">
        <v>9</v>
      </c>
      <c r="N11">
        <v>3</v>
      </c>
      <c r="O11">
        <f t="shared" si="2"/>
        <v>6</v>
      </c>
      <c r="P11" cm="1">
        <f t="array" ref="P11">AVERAGE(IF(M$2:M$13=M11,O$2:O$13,""))</f>
        <v>6</v>
      </c>
    </row>
    <row r="12" spans="1:25" x14ac:dyDescent="0.35">
      <c r="E12" t="s">
        <v>7</v>
      </c>
      <c r="F12" t="e">
        <f ca="1">DPTEST(B2:B7)</f>
        <v>#NAME?</v>
      </c>
      <c r="G12" t="e">
        <f ca="1">DPTEST(C2:C7)</f>
        <v>#NAME?</v>
      </c>
      <c r="I12">
        <v>2</v>
      </c>
      <c r="J12">
        <f t="shared" si="3"/>
        <v>4</v>
      </c>
      <c r="L12">
        <v>1</v>
      </c>
      <c r="M12">
        <v>10</v>
      </c>
      <c r="N12">
        <v>1</v>
      </c>
      <c r="O12">
        <f>N12+O13</f>
        <v>3</v>
      </c>
      <c r="P12" cm="1">
        <f t="array" ref="P12">AVERAGE(IF(M$2:M$13=M12,O$2:O$13,""))</f>
        <v>2.5</v>
      </c>
    </row>
    <row r="13" spans="1:25" x14ac:dyDescent="0.35">
      <c r="E13" t="s">
        <v>8</v>
      </c>
      <c r="F13">
        <v>0.05</v>
      </c>
      <c r="G13">
        <v>0.05</v>
      </c>
      <c r="I13">
        <v>2</v>
      </c>
      <c r="J13">
        <f t="shared" si="3"/>
        <v>4</v>
      </c>
      <c r="L13">
        <v>1</v>
      </c>
      <c r="M13">
        <v>10</v>
      </c>
      <c r="O13">
        <v>2</v>
      </c>
      <c r="P13" cm="1">
        <f t="array" ref="P13">AVERAGE(IF(M$2:M$13=M13,O$2:O$13,""))</f>
        <v>2.5</v>
      </c>
    </row>
    <row r="14" spans="1:25" x14ac:dyDescent="0.35">
      <c r="E14" s="9" t="s">
        <v>10</v>
      </c>
      <c r="F14" s="1" t="e">
        <f ca="1">IF(F12&lt;F13,"no","yes")</f>
        <v>#NAME?</v>
      </c>
      <c r="G14" s="1" t="e">
        <f ca="1">IF(G12&lt;G13,"no","yes")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SC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2023-05-16T06:32:44Z</dcterms:created>
  <dcterms:modified xsi:type="dcterms:W3CDTF">2023-05-16T06:49:04Z</dcterms:modified>
</cp:coreProperties>
</file>