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A Real Statistics 2020\Examples Detailed\"/>
    </mc:Choice>
  </mc:AlternateContent>
  <xr:revisionPtr revIDLastSave="0" documentId="13_ncr:1_{5FCFFBC9-EA16-44F4-AF36-2836A8E8A7E9}" xr6:coauthVersionLast="47" xr6:coauthVersionMax="47" xr10:uidLastSave="{00000000-0000-0000-0000-000000000000}"/>
  <bookViews>
    <workbookView xWindow="-110" yWindow="-110" windowWidth="19420" windowHeight="10300" xr2:uid="{405C4D41-794D-45CC-91FD-A8670F6A9697}"/>
  </bookViews>
  <sheets>
    <sheet name="Title" sheetId="7" r:id="rId1"/>
    <sheet name="Example" sheetId="6" r:id="rId2"/>
    <sheet name="SC Example" sheetId="5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5" l="1" a="1"/>
  <c r="J12" i="5" s="1"/>
  <c r="J11" i="5" a="1"/>
  <c r="J11" i="5" s="1"/>
  <c r="J10" i="5" a="1"/>
  <c r="J10" i="5" s="1"/>
  <c r="J9" i="5"/>
  <c r="J9" i="5" a="1"/>
  <c r="J8" i="5" a="1"/>
  <c r="J8" i="5" s="1"/>
  <c r="H8" i="5" a="1"/>
  <c r="H8" i="5" s="1"/>
  <c r="J6" i="5" a="1"/>
  <c r="J6" i="5" s="1"/>
  <c r="J5" i="5"/>
  <c r="J5" i="5" a="1"/>
  <c r="J4" i="5" a="1"/>
  <c r="J4" i="5" s="1"/>
  <c r="J3" i="5" a="1"/>
  <c r="J3" i="5" s="1"/>
  <c r="H3" i="5" a="1"/>
  <c r="H3" i="5" s="1"/>
  <c r="L2" i="5"/>
  <c r="L2" i="5" a="1"/>
  <c r="J2" i="5" a="1"/>
  <c r="J2" i="5" s="1"/>
  <c r="H2" i="5" a="1"/>
  <c r="H2" i="5" s="1"/>
  <c r="L14" i="6" a="1"/>
  <c r="L14" i="6" s="1"/>
  <c r="L13" i="6"/>
  <c r="L13" i="6" a="1"/>
  <c r="F13" i="6"/>
  <c r="E13" i="6"/>
  <c r="D13" i="6"/>
  <c r="Q12" i="6" a="1"/>
  <c r="Q12" i="6" s="1"/>
  <c r="O12" i="6" a="1"/>
  <c r="O12" i="6" s="1"/>
  <c r="L12" i="6" a="1"/>
  <c r="L12" i="6" s="1"/>
  <c r="F12" i="6"/>
  <c r="E12" i="6"/>
  <c r="D12" i="6"/>
  <c r="L10" i="6" a="1"/>
  <c r="L10" i="6" s="1"/>
  <c r="L9" i="6"/>
  <c r="L9" i="6" a="1"/>
  <c r="E9" i="6"/>
  <c r="D9" i="6"/>
  <c r="C9" i="6"/>
  <c r="Q8" i="6" a="1"/>
  <c r="Q8" i="6" s="1"/>
  <c r="L8" i="6" a="1"/>
  <c r="L8" i="6" s="1"/>
  <c r="J8" i="6" a="1"/>
  <c r="J8" i="6" s="1"/>
  <c r="E8" i="6"/>
  <c r="D8" i="6"/>
  <c r="C8" i="6"/>
  <c r="L7" i="6" a="1"/>
  <c r="L7" i="6" s="1"/>
  <c r="L6" i="6"/>
  <c r="L6" i="6" a="1"/>
  <c r="L5" i="6" a="1"/>
  <c r="L5" i="6" s="1"/>
  <c r="L4" i="6" a="1"/>
  <c r="L4" i="6" s="1"/>
  <c r="Q3" i="6" a="1"/>
  <c r="Q3" i="6" s="1"/>
  <c r="N3" i="6"/>
  <c r="N3" i="6" a="1"/>
  <c r="L3" i="6" a="1"/>
  <c r="L3" i="6" s="1"/>
  <c r="J4" i="6" l="1"/>
  <c r="J3" i="6"/>
  <c r="J12" i="6" l="1"/>
  <c r="F6" i="6"/>
  <c r="E6" i="6"/>
  <c r="D6" i="6"/>
  <c r="C6" i="6"/>
  <c r="G5" i="6"/>
  <c r="G4" i="6"/>
  <c r="G3" i="6"/>
  <c r="G6" i="6" s="1"/>
  <c r="G12" i="6" l="1"/>
  <c r="J6" i="6" s="1"/>
  <c r="G8" i="6"/>
  <c r="J5" i="6" s="1"/>
  <c r="J7" i="6" l="1"/>
  <c r="J13" i="6" l="1"/>
  <c r="J9" i="6"/>
  <c r="J14" i="6"/>
  <c r="E6" i="5" l="1"/>
  <c r="E5" i="5" l="1"/>
  <c r="E7" i="5"/>
  <c r="C8" i="5"/>
  <c r="D8" i="5"/>
  <c r="E4" i="5" l="1"/>
  <c r="H5" i="5" s="1"/>
  <c r="B8" i="5"/>
  <c r="E8" i="5" s="1"/>
  <c r="H4" i="5" s="1"/>
  <c r="H6" i="5" l="1"/>
  <c r="H11" i="5" l="1"/>
  <c r="H9" i="5"/>
  <c r="H10" i="5" s="1"/>
  <c r="H12" i="5"/>
  <c r="J10" i="6" l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<sst xmlns="http://schemas.openxmlformats.org/spreadsheetml/2006/main" count="43" uniqueCount="38">
  <si>
    <t>Dissatisfied</t>
  </si>
  <si>
    <t>Satisfied</t>
  </si>
  <si>
    <t>D</t>
  </si>
  <si>
    <t>thin</t>
  </si>
  <si>
    <t>normal</t>
  </si>
  <si>
    <t>heavy</t>
  </si>
  <si>
    <t>d</t>
  </si>
  <si>
    <t>n</t>
  </si>
  <si>
    <t>m</t>
  </si>
  <si>
    <t>Neutral</t>
  </si>
  <si>
    <t>Not HS grad</t>
  </si>
  <si>
    <t>HS grad</t>
  </si>
  <si>
    <t>Some college</t>
  </si>
  <si>
    <t>College grad</t>
  </si>
  <si>
    <t>C</t>
  </si>
  <si>
    <t>se</t>
  </si>
  <si>
    <t>Agree</t>
  </si>
  <si>
    <t>Disagree</t>
  </si>
  <si>
    <t>S Disagree</t>
  </si>
  <si>
    <t>S Agree</t>
  </si>
  <si>
    <t>Concord</t>
  </si>
  <si>
    <t>Discord</t>
  </si>
  <si>
    <t># concord</t>
  </si>
  <si>
    <t># discord</t>
  </si>
  <si>
    <t>s.e.</t>
  </si>
  <si>
    <t>z-stat</t>
  </si>
  <si>
    <t>p-value</t>
  </si>
  <si>
    <t>lower</t>
  </si>
  <si>
    <t>upper</t>
  </si>
  <si>
    <t>alpha</t>
  </si>
  <si>
    <t>z-crit</t>
  </si>
  <si>
    <t>z</t>
  </si>
  <si>
    <t>somers d</t>
  </si>
  <si>
    <t>Real Statistics Using Excel</t>
  </si>
  <si>
    <t>Updated</t>
  </si>
  <si>
    <t>Copyright © 2013 - 2023 Charles Zaiontz</t>
  </si>
  <si>
    <t>Somers' d Measure of Association</t>
  </si>
  <si>
    <t>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</si>
</sst>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" fillId="0" borderId="0" xfId="0" applyFont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0" xfId="0" applyAlignment="1">
      <alignment horizontal="center"/>
    </xf>
    <xf numFmtId="15" fontId="0" fillId="0" borderId="0" xfId="0" applyNumberFormat="1"/>
    <xf numFmtId="0" fontId="0" fillId="0" borderId="12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97B7BE-50CA-4D10-90F4-FC971A762C49}">
  <sheetPr codeName="Sheet7"/>
  <dimension ref="A1:B6"/>
  <sheetViews>
    <sheetView tabSelected="1" workbookViewId="0"/>
  </sheetViews>
  <sheetFormatPr defaultRowHeight="14.5" x14ac:dyDescent="0.35"/>
  <cols>
    <col min="2" max="2" width="9.7265625" bestFit="1" customWidth="1"/>
  </cols>
  <sheetData>
    <row r="1" spans="1:2" x14ac:dyDescent="0.35">
      <c r="A1" t="s">
        <v>33</v>
      </c>
    </row>
    <row r="2" spans="1:2" x14ac:dyDescent="0.35">
      <c r="A2" t="s">
        <v>36</v>
      </c>
    </row>
    <row r="4" spans="1:2" x14ac:dyDescent="0.35">
      <c r="A4" t="s">
        <v>34</v>
      </c>
      <c r="B4" s="14">
        <v>45061</v>
      </c>
    </row>
    <row r="6" spans="1:2" x14ac:dyDescent="0.35">
      <c r="A6" s="9" t="s">
        <v>35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C093B2-E21F-4976-8BB9-ABBDEE62D8D1}">
  <sheetPr codeName="Sheet6"/>
  <dimension ref="A1:Q14"/>
  <sheetViews>
    <sheetView workbookViewId="0"/>
  </sheetViews>
  <sheetFormatPr defaultRowHeight="14.5" x14ac:dyDescent="0.35"/>
  <cols>
    <col min="1" max="1" width="3.26953125" customWidth="1"/>
    <col min="7" max="7" width="9" customWidth="1"/>
    <col min="8" max="8" width="6.6328125" customWidth="1"/>
    <col min="11" max="11" width="3.36328125" customWidth="1"/>
    <col min="12" max="12" width="32" customWidth="1"/>
    <col min="16" max="16" width="2.81640625" customWidth="1"/>
    <col min="17" max="17" width="24.90625" customWidth="1"/>
  </cols>
  <sheetData>
    <row r="1" spans="1:17" x14ac:dyDescent="0.35">
      <c r="C1">
        <v>1</v>
      </c>
      <c r="D1">
        <v>2</v>
      </c>
      <c r="E1">
        <v>3</v>
      </c>
      <c r="F1">
        <v>4</v>
      </c>
    </row>
    <row r="2" spans="1:17" x14ac:dyDescent="0.35">
      <c r="C2" s="13" t="s">
        <v>19</v>
      </c>
      <c r="D2" s="13" t="s">
        <v>16</v>
      </c>
      <c r="E2" s="13" t="s">
        <v>17</v>
      </c>
      <c r="F2" s="13" t="s">
        <v>18</v>
      </c>
    </row>
    <row r="3" spans="1:17" x14ac:dyDescent="0.35">
      <c r="A3">
        <v>1</v>
      </c>
      <c r="B3" t="s">
        <v>3</v>
      </c>
      <c r="C3" s="1">
        <v>60</v>
      </c>
      <c r="D3" s="2">
        <v>35</v>
      </c>
      <c r="E3" s="2">
        <v>15</v>
      </c>
      <c r="F3" s="3">
        <v>10</v>
      </c>
      <c r="G3">
        <f>SUM(C3:F3)</f>
        <v>120</v>
      </c>
      <c r="I3" t="s">
        <v>7</v>
      </c>
      <c r="J3" s="10">
        <f>G6</f>
        <v>360</v>
      </c>
      <c r="L3" t="e" cm="1">
        <f t="array" aca="1" ref="L3" ca="1">FTEXT(J3)</f>
        <v>#NAME?</v>
      </c>
      <c r="N3" t="e" cm="1">
        <f t="array" aca="1" ref="N3" ca="1">SOMERS_TEST(C3:F5,TRUE)</f>
        <v>#NAME?</v>
      </c>
      <c r="O3" s="10"/>
      <c r="Q3" t="e" cm="1">
        <f t="array" aca="1" ref="Q3" ca="1">FTEXT(N3)</f>
        <v>#NAME?</v>
      </c>
    </row>
    <row r="4" spans="1:17" x14ac:dyDescent="0.35">
      <c r="A4">
        <v>2</v>
      </c>
      <c r="B4" t="s">
        <v>4</v>
      </c>
      <c r="C4" s="4">
        <v>30</v>
      </c>
      <c r="D4">
        <v>60</v>
      </c>
      <c r="E4">
        <v>20</v>
      </c>
      <c r="F4" s="5">
        <v>10</v>
      </c>
      <c r="G4">
        <f t="shared" ref="G4:G5" si="0">SUM(C4:F4)</f>
        <v>120</v>
      </c>
      <c r="I4" t="s">
        <v>8</v>
      </c>
      <c r="J4" s="11">
        <f>SUMSQ(G3:G5)</f>
        <v>43200</v>
      </c>
      <c r="L4" t="e" cm="1">
        <f t="array" aca="1" ref="L4" ca="1">FTEXT(J4)</f>
        <v>#NAME?</v>
      </c>
      <c r="O4" s="11"/>
    </row>
    <row r="5" spans="1:17" x14ac:dyDescent="0.35">
      <c r="A5">
        <v>3</v>
      </c>
      <c r="B5" t="s">
        <v>5</v>
      </c>
      <c r="C5" s="6">
        <v>25</v>
      </c>
      <c r="D5" s="7">
        <v>15</v>
      </c>
      <c r="E5" s="7">
        <v>45</v>
      </c>
      <c r="F5" s="8">
        <v>35</v>
      </c>
      <c r="G5">
        <f t="shared" si="0"/>
        <v>120</v>
      </c>
      <c r="I5" t="s">
        <v>22</v>
      </c>
      <c r="J5" s="11" t="e">
        <f ca="1">G8</f>
        <v>#NAME?</v>
      </c>
      <c r="L5" t="e" cm="1">
        <f t="array" aca="1" ref="L5" ca="1">FTEXT(J5)</f>
        <v>#NAME?</v>
      </c>
      <c r="O5" s="11"/>
    </row>
    <row r="6" spans="1:17" x14ac:dyDescent="0.35">
      <c r="C6">
        <f>SUM(C3:C5)</f>
        <v>115</v>
      </c>
      <c r="D6">
        <f t="shared" ref="D6:G6" si="1">SUM(D3:D5)</f>
        <v>110</v>
      </c>
      <c r="E6">
        <f t="shared" si="1"/>
        <v>80</v>
      </c>
      <c r="F6">
        <f t="shared" si="1"/>
        <v>55</v>
      </c>
      <c r="G6">
        <f t="shared" si="1"/>
        <v>360</v>
      </c>
      <c r="I6" t="s">
        <v>23</v>
      </c>
      <c r="J6" s="11" t="e">
        <f ca="1">G12</f>
        <v>#NAME?</v>
      </c>
      <c r="L6" t="e" cm="1">
        <f t="array" aca="1" ref="L6" ca="1">FTEXT(J6)</f>
        <v>#NAME?</v>
      </c>
      <c r="O6" s="11"/>
    </row>
    <row r="7" spans="1:17" x14ac:dyDescent="0.35">
      <c r="I7" t="s">
        <v>32</v>
      </c>
      <c r="J7" s="11" t="e">
        <f ca="1">2*(J5-J6)/(J3^2-J4)</f>
        <v>#NAME?</v>
      </c>
      <c r="L7" t="e" cm="1">
        <f t="array" aca="1" ref="L7" ca="1">FTEXT(J7)</f>
        <v>#NAME?</v>
      </c>
      <c r="O7" s="11"/>
    </row>
    <row r="8" spans="1:17" x14ac:dyDescent="0.35">
      <c r="B8" t="s">
        <v>20</v>
      </c>
      <c r="C8" s="1" t="e">
        <f ca="1">C3*SUM(SUBMATRIX($C$3:$F$5,$A3+1,C$1+1))</f>
        <v>#NAME?</v>
      </c>
      <c r="D8" s="2" t="e">
        <f ca="1">D3*SUM(SUBMATRIX($C$3:$F$5,$A3+1,D$1+1))</f>
        <v>#NAME?</v>
      </c>
      <c r="E8" s="3" t="e">
        <f ca="1">E3*SUM(SUBMATRIX($C$3:$F$5,$A3+1,E$1+1))</f>
        <v>#NAME?</v>
      </c>
      <c r="G8" t="e">
        <f ca="1">SUM(C8:E9)</f>
        <v>#NAME?</v>
      </c>
      <c r="I8" t="s">
        <v>24</v>
      </c>
      <c r="J8" s="11" t="e" cm="1">
        <f t="array" aca="1" ref="J8" ca="1">2*SQRT(MSOMERS(C3:F5))/(J3^2-J4)</f>
        <v>#NAME?</v>
      </c>
      <c r="L8" t="e" cm="1">
        <f t="array" aca="1" ref="L8" ca="1">FTEXT(J8)</f>
        <v>#NAME?</v>
      </c>
      <c r="O8" s="11"/>
      <c r="Q8" t="e" cm="1">
        <f t="array" aca="1" ref="Q8" ca="1">FTEXT(O3)</f>
        <v>#NAME?</v>
      </c>
    </row>
    <row r="9" spans="1:17" x14ac:dyDescent="0.35">
      <c r="C9" s="6" t="e">
        <f ca="1">C4*SUM(SUBMATRIX($C$3:$F$5,$A4+1,C$1+1))</f>
        <v>#NAME?</v>
      </c>
      <c r="D9" s="7" t="e">
        <f ca="1">D4*SUM(SUBMATRIX($C$3:$F$5,$A4+1,D$1+1))</f>
        <v>#NAME?</v>
      </c>
      <c r="E9" s="8" t="e">
        <f ca="1">E4*SUM(SUBMATRIX($C$3:$F$5,$A4+1,E$1+1))</f>
        <v>#NAME?</v>
      </c>
      <c r="I9" t="s">
        <v>25</v>
      </c>
      <c r="J9" s="11" t="e">
        <f ca="1">J7/J8</f>
        <v>#NAME?</v>
      </c>
      <c r="L9" t="e" cm="1">
        <f t="array" aca="1" ref="L9" ca="1">FTEXT(J9)</f>
        <v>#NAME?</v>
      </c>
      <c r="O9" s="11"/>
    </row>
    <row r="10" spans="1:17" x14ac:dyDescent="0.35">
      <c r="I10" t="s">
        <v>26</v>
      </c>
      <c r="J10" s="11" t="e">
        <f ca="1">2*_xlfn.NORM.S.DIST(-ABS(J9),TRUE)</f>
        <v>#NAME?</v>
      </c>
      <c r="L10" t="e" cm="1">
        <f t="array" aca="1" ref="L10" ca="1">FTEXT(J10)</f>
        <v>#NAME?</v>
      </c>
      <c r="O10" s="12"/>
    </row>
    <row r="11" spans="1:17" x14ac:dyDescent="0.35">
      <c r="I11" t="s">
        <v>29</v>
      </c>
      <c r="J11" s="11">
        <v>0.05</v>
      </c>
    </row>
    <row r="12" spans="1:17" x14ac:dyDescent="0.35">
      <c r="B12" t="s">
        <v>21</v>
      </c>
      <c r="D12" s="1" t="e">
        <f ca="1">D3*SUM(SUBMATRIX($C$3:$F$5,$A3+1,1,$A$5-$A3,D$1-1))</f>
        <v>#NAME?</v>
      </c>
      <c r="E12" s="2" t="e">
        <f ca="1">E3*SUM(SUBMATRIX($C$3:$F$5,$A3+1,1,$A$5-$A3,E$1-1))</f>
        <v>#NAME?</v>
      </c>
      <c r="F12" s="3" t="e">
        <f ca="1">F3*SUM(SUBMATRIX($C$3:$F$5,$A3+1,1,$A$5-$A3,F$1-1))</f>
        <v>#NAME?</v>
      </c>
      <c r="G12" t="e">
        <f ca="1">SUM(D12:F13)</f>
        <v>#NAME?</v>
      </c>
      <c r="I12" t="s">
        <v>30</v>
      </c>
      <c r="J12" s="11">
        <f>_xlfn.NORM.S.INV(1-J11/2)</f>
        <v>1.9599639845400536</v>
      </c>
      <c r="L12" t="e" cm="1">
        <f t="array" aca="1" ref="L12" ca="1">FTEXT(J12)</f>
        <v>#NAME?</v>
      </c>
      <c r="N12" t="s">
        <v>37</v>
      </c>
      <c r="O12" s="15" t="e" cm="1">
        <f t="array" aca="1" ref="O12" ca="1">MSOMERS(C3:F5)</f>
        <v>#NAME?</v>
      </c>
      <c r="Q12" t="e" cm="1">
        <f t="array" aca="1" ref="Q12" ca="1">FTEXT(O12)</f>
        <v>#NAME?</v>
      </c>
    </row>
    <row r="13" spans="1:17" x14ac:dyDescent="0.35">
      <c r="D13" s="6" t="e">
        <f ca="1">D4*SUM(SUBMATRIX($C$3:$F$5,$A4+1,1,$A$5-$A4,D$1-1))</f>
        <v>#NAME?</v>
      </c>
      <c r="E13" s="7" t="e">
        <f ca="1">E4*SUM(SUBMATRIX($C$3:$F$5,$A4+1,1,$A$5-$A4,E$1-1))</f>
        <v>#NAME?</v>
      </c>
      <c r="F13" s="8" t="e">
        <f ca="1">F4*SUM(SUBMATRIX($C$3:$F$5,$A4+1,1,$A$5-$A4,F$1-1))</f>
        <v>#NAME?</v>
      </c>
      <c r="I13" t="s">
        <v>27</v>
      </c>
      <c r="J13" s="11" t="e">
        <f ca="1">J7-J12*J8</f>
        <v>#NAME?</v>
      </c>
      <c r="L13" t="e" cm="1">
        <f t="array" aca="1" ref="L13" ca="1">FTEXT(J13)</f>
        <v>#NAME?</v>
      </c>
    </row>
    <row r="14" spans="1:17" x14ac:dyDescent="0.35">
      <c r="I14" t="s">
        <v>28</v>
      </c>
      <c r="J14" s="12" t="e">
        <f ca="1">J7+J12*J8</f>
        <v>#NAME?</v>
      </c>
      <c r="L14" t="e" cm="1">
        <f t="array" aca="1" ref="L14" ca="1">FTEXT(J14)</f>
        <v>#NAME?</v>
      </c>
    </row>
  </sheetData>
  <pageMargins left="0.7" right="0.7" top="0.75" bottom="0.75" header="0.3" footer="0.3"/>
  <ignoredErrors>
    <ignoredError sqref="J4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C61222-168B-4B7E-8382-8A1704C98C22}">
  <sheetPr codeName="Sheet5"/>
  <dimension ref="A2:M12"/>
  <sheetViews>
    <sheetView workbookViewId="0"/>
  </sheetViews>
  <sheetFormatPr defaultRowHeight="14.5" x14ac:dyDescent="0.35"/>
  <cols>
    <col min="1" max="1" width="11.90625" customWidth="1"/>
    <col min="9" max="9" width="2.7265625" customWidth="1"/>
    <col min="10" max="10" width="31.26953125" customWidth="1"/>
  </cols>
  <sheetData>
    <row r="2" spans="1:13" x14ac:dyDescent="0.35">
      <c r="G2" t="s">
        <v>14</v>
      </c>
      <c r="H2" s="10" t="e" cm="1">
        <f t="array" aca="1" ref="H2" ca="1">CONCORD(B4:D7)</f>
        <v>#NAME?</v>
      </c>
      <c r="J2" t="e" cm="1">
        <f t="array" aca="1" ref="J2" ca="1">FTEXT(H2)</f>
        <v>#NAME?</v>
      </c>
      <c r="L2" t="e" cm="1">
        <f t="array" aca="1" ref="L2" ca="1">SOMERS_TEST(B4:D7,TRUE)</f>
        <v>#NAME?</v>
      </c>
      <c r="M2" s="10"/>
    </row>
    <row r="3" spans="1:13" x14ac:dyDescent="0.35">
      <c r="B3" t="s">
        <v>1</v>
      </c>
      <c r="C3" t="s">
        <v>9</v>
      </c>
      <c r="D3" t="s">
        <v>0</v>
      </c>
      <c r="G3" t="s">
        <v>2</v>
      </c>
      <c r="H3" s="11" t="e" cm="1">
        <f t="array" aca="1" ref="H3" ca="1">DISCORD(B4:D7)</f>
        <v>#NAME?</v>
      </c>
      <c r="J3" t="e" cm="1">
        <f t="array" aca="1" ref="J3" ca="1">FTEXT(H3)</f>
        <v>#NAME?</v>
      </c>
      <c r="M3" s="11"/>
    </row>
    <row r="4" spans="1:13" x14ac:dyDescent="0.35">
      <c r="A4" t="s">
        <v>10</v>
      </c>
      <c r="B4" s="1">
        <v>22</v>
      </c>
      <c r="C4" s="2">
        <v>6</v>
      </c>
      <c r="D4" s="3">
        <v>5</v>
      </c>
      <c r="E4">
        <f>SUM(A4:D4)</f>
        <v>33</v>
      </c>
      <c r="G4" t="s">
        <v>7</v>
      </c>
      <c r="H4" s="11">
        <f>E8</f>
        <v>165</v>
      </c>
      <c r="J4" t="e" cm="1">
        <f t="array" aca="1" ref="J4" ca="1">FTEXT(H4)</f>
        <v>#NAME?</v>
      </c>
      <c r="M4" s="11"/>
    </row>
    <row r="5" spans="1:13" x14ac:dyDescent="0.35">
      <c r="A5" t="s">
        <v>11</v>
      </c>
      <c r="B5" s="4">
        <v>39</v>
      </c>
      <c r="C5">
        <v>8</v>
      </c>
      <c r="D5" s="5">
        <v>16</v>
      </c>
      <c r="E5">
        <f t="shared" ref="E5:E8" si="0">SUM(A5:D5)</f>
        <v>63</v>
      </c>
      <c r="G5" t="s">
        <v>8</v>
      </c>
      <c r="H5" s="11">
        <f>SUMSQ(E4:E7)</f>
        <v>7451</v>
      </c>
      <c r="J5" t="e" cm="1">
        <f t="array" aca="1" ref="J5" ca="1">FTEXT(H5)</f>
        <v>#NAME?</v>
      </c>
      <c r="M5" s="11"/>
    </row>
    <row r="6" spans="1:13" x14ac:dyDescent="0.35">
      <c r="A6" t="s">
        <v>12</v>
      </c>
      <c r="B6" s="4">
        <v>19</v>
      </c>
      <c r="C6">
        <v>6</v>
      </c>
      <c r="D6" s="5">
        <v>12</v>
      </c>
      <c r="E6">
        <f t="shared" si="0"/>
        <v>37</v>
      </c>
      <c r="G6" t="s">
        <v>6</v>
      </c>
      <c r="H6" s="12" t="e">
        <f ca="1">2*(H2-H3)/(H4^2-H5)</f>
        <v>#NAME?</v>
      </c>
      <c r="J6" t="e" cm="1">
        <f t="array" aca="1" ref="J6" ca="1">FTEXT(H6)</f>
        <v>#NAME?</v>
      </c>
      <c r="M6" s="11"/>
    </row>
    <row r="7" spans="1:13" x14ac:dyDescent="0.35">
      <c r="A7" t="s">
        <v>13</v>
      </c>
      <c r="B7" s="6">
        <v>8</v>
      </c>
      <c r="C7" s="7">
        <v>14</v>
      </c>
      <c r="D7" s="8">
        <v>10</v>
      </c>
      <c r="E7">
        <f t="shared" si="0"/>
        <v>32</v>
      </c>
      <c r="M7" s="11"/>
    </row>
    <row r="8" spans="1:13" x14ac:dyDescent="0.35">
      <c r="B8">
        <f>SUM(B4:B7)</f>
        <v>88</v>
      </c>
      <c r="C8">
        <f t="shared" ref="C8:D8" si="1">SUM(C4:C7)</f>
        <v>34</v>
      </c>
      <c r="D8">
        <f t="shared" si="1"/>
        <v>43</v>
      </c>
      <c r="E8">
        <f t="shared" si="0"/>
        <v>165</v>
      </c>
      <c r="G8" t="s">
        <v>15</v>
      </c>
      <c r="H8" s="10" t="e" cm="1">
        <f t="array" aca="1" ref="H8" ca="1">2*SQRT(MSOMERS(B4:D7))/(H4^2-H5)</f>
        <v>#NAME?</v>
      </c>
      <c r="J8" t="e" cm="1">
        <f t="array" aca="1" ref="J8" ca="1">FTEXT(H8)</f>
        <v>#NAME?</v>
      </c>
      <c r="M8" s="11"/>
    </row>
    <row r="9" spans="1:13" x14ac:dyDescent="0.35">
      <c r="G9" t="s">
        <v>31</v>
      </c>
      <c r="H9" s="11" t="e">
        <f ca="1">H6/H8</f>
        <v>#NAME?</v>
      </c>
      <c r="J9" t="e" cm="1">
        <f t="array" aca="1" ref="J9" ca="1">FTEXT(H9)</f>
        <v>#NAME?</v>
      </c>
      <c r="M9" s="12"/>
    </row>
    <row r="10" spans="1:13" x14ac:dyDescent="0.35">
      <c r="G10" t="s">
        <v>26</v>
      </c>
      <c r="H10" s="11" t="e">
        <f ca="1">2*_xlfn.NORM.S.DIST(-ABS(H9),TRUE)</f>
        <v>#NAME?</v>
      </c>
      <c r="J10" t="e" cm="1">
        <f t="array" aca="1" ref="J10" ca="1">FTEXT(H10)</f>
        <v>#NAME?</v>
      </c>
    </row>
    <row r="11" spans="1:13" x14ac:dyDescent="0.35">
      <c r="G11" t="s">
        <v>27</v>
      </c>
      <c r="H11" s="11" t="e">
        <f ca="1">H6-H8*_xlfn.NORM.S.INV(0.975)</f>
        <v>#NAME?</v>
      </c>
      <c r="J11" t="e" cm="1">
        <f t="array" aca="1" ref="J11" ca="1">FTEXT(H11)</f>
        <v>#NAME?</v>
      </c>
    </row>
    <row r="12" spans="1:13" x14ac:dyDescent="0.35">
      <c r="G12" t="s">
        <v>28</v>
      </c>
      <c r="H12" s="12" t="e">
        <f ca="1">H6+H8*_xlfn.NORM.S.INV(0.975)</f>
        <v>#NAME?</v>
      </c>
      <c r="J12" t="e" cm="1">
        <f t="array" aca="1" ref="J12" ca="1">FTEXT(H12)</f>
        <v>#NAME?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Title</vt:lpstr>
      <vt:lpstr>Example</vt:lpstr>
      <vt:lpstr>SC Example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2023-04-30T15:52:50Z</dcterms:created>
  <dcterms:modified xsi:type="dcterms:W3CDTF">2023-05-15T18:20:02Z</dcterms:modified>
</cp:coreProperties>
</file>