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0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er\Documents\A Real Statistics 2020\Examples Detailed\"/>
    </mc:Choice>
  </mc:AlternateContent>
  <xr:revisionPtr revIDLastSave="0" documentId="13_ncr:1_{DCE5B72A-19AE-4F69-A063-9B709061CEF9}" xr6:coauthVersionLast="47" xr6:coauthVersionMax="47" xr10:uidLastSave="{00000000-0000-0000-0000-000000000000}"/>
  <bookViews>
    <workbookView xWindow="-110" yWindow="-110" windowWidth="19420" windowHeight="10300" xr2:uid="{7A15662F-CEBA-41F3-A37C-9A5404864914}"/>
  </bookViews>
  <sheets>
    <sheet name="Title" sheetId="2" r:id="rId1"/>
    <sheet name="Cliff" sheetId="1" r:id="rId2"/>
  </sheets>
  <externalReferences>
    <externalReference r:id="rId3"/>
  </externalReferences>
  <definedNames>
    <definedName name="DataRange">#REF!</definedName>
    <definedName name="DatRange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22" i="1" l="1" a="1"/>
  <c r="W22" i="1" s="1"/>
  <c r="W21" i="1" a="1"/>
  <c r="W21" i="1" s="1"/>
  <c r="W20" i="1" a="1"/>
  <c r="W20" i="1" s="1"/>
  <c r="D20" i="1"/>
  <c r="B20" i="1"/>
  <c r="W19" i="1" a="1"/>
  <c r="W19" i="1" s="1"/>
  <c r="W18" i="1" a="1"/>
  <c r="W18" i="1" s="1"/>
  <c r="D18" i="1"/>
  <c r="W17" i="1" a="1"/>
  <c r="W17" i="1" s="1"/>
  <c r="W16" i="1" a="1"/>
  <c r="W16" i="1" s="1"/>
  <c r="W15" i="1" a="1"/>
  <c r="W15" i="1" s="1"/>
  <c r="W13" i="1" a="1"/>
  <c r="W13" i="1" s="1"/>
  <c r="W12" i="1" a="1"/>
  <c r="W12" i="1" s="1"/>
  <c r="W11" i="1" a="1"/>
  <c r="W11" i="1" s="1"/>
  <c r="AB10" i="1" a="1"/>
  <c r="AB10" i="1" s="1"/>
  <c r="Y10" i="1" a="1"/>
  <c r="Y10" i="1" s="1"/>
  <c r="W10" i="1" a="1"/>
  <c r="W10" i="1" s="1"/>
  <c r="W9" i="1" a="1"/>
  <c r="W9" i="1" s="1"/>
  <c r="W7" i="1" a="1"/>
  <c r="W7" i="1" s="1"/>
  <c r="W6" i="1" a="1"/>
  <c r="W6" i="1" s="1"/>
  <c r="AB5" i="1" a="1"/>
  <c r="AB5" i="1" s="1"/>
  <c r="Y5" i="1" a="1"/>
  <c r="Y5" i="1" s="1"/>
  <c r="W5" i="1" a="1"/>
  <c r="W5" i="1" s="1"/>
  <c r="S15" i="1"/>
  <c r="O15" i="1"/>
  <c r="N15" i="1"/>
  <c r="M15" i="1"/>
  <c r="L15" i="1"/>
  <c r="K15" i="1"/>
  <c r="J15" i="1"/>
  <c r="I15" i="1"/>
  <c r="H15" i="1"/>
  <c r="G15" i="1"/>
  <c r="F15" i="1"/>
  <c r="E15" i="1"/>
  <c r="P15" i="1" s="1"/>
  <c r="O14" i="1"/>
  <c r="N14" i="1"/>
  <c r="M14" i="1"/>
  <c r="L14" i="1"/>
  <c r="K14" i="1"/>
  <c r="J14" i="1"/>
  <c r="I14" i="1"/>
  <c r="H14" i="1"/>
  <c r="G14" i="1"/>
  <c r="F14" i="1"/>
  <c r="E14" i="1"/>
  <c r="P14" i="1" s="1"/>
  <c r="O13" i="1"/>
  <c r="N13" i="1"/>
  <c r="M13" i="1"/>
  <c r="L13" i="1"/>
  <c r="K13" i="1"/>
  <c r="J13" i="1"/>
  <c r="I13" i="1"/>
  <c r="H13" i="1"/>
  <c r="P13" i="1" s="1"/>
  <c r="G13" i="1"/>
  <c r="F13" i="1"/>
  <c r="E13" i="1"/>
  <c r="O12" i="1"/>
  <c r="N12" i="1"/>
  <c r="M12" i="1"/>
  <c r="L12" i="1"/>
  <c r="K12" i="1"/>
  <c r="J12" i="1"/>
  <c r="I12" i="1"/>
  <c r="H12" i="1"/>
  <c r="G12" i="1"/>
  <c r="P12" i="1" s="1"/>
  <c r="F12" i="1"/>
  <c r="E12" i="1"/>
  <c r="O11" i="1"/>
  <c r="N11" i="1"/>
  <c r="M11" i="1"/>
  <c r="L11" i="1"/>
  <c r="K11" i="1"/>
  <c r="J11" i="1"/>
  <c r="I11" i="1"/>
  <c r="H11" i="1"/>
  <c r="G11" i="1"/>
  <c r="F11" i="1"/>
  <c r="E11" i="1"/>
  <c r="P11" i="1" s="1"/>
  <c r="O10" i="1"/>
  <c r="N10" i="1"/>
  <c r="M10" i="1"/>
  <c r="L10" i="1"/>
  <c r="K10" i="1"/>
  <c r="J10" i="1"/>
  <c r="I10" i="1"/>
  <c r="H10" i="1"/>
  <c r="G10" i="1"/>
  <c r="P10" i="1" s="1"/>
  <c r="F10" i="1"/>
  <c r="E10" i="1"/>
  <c r="O9" i="1"/>
  <c r="N9" i="1"/>
  <c r="M9" i="1"/>
  <c r="L9" i="1"/>
  <c r="K9" i="1"/>
  <c r="J9" i="1"/>
  <c r="I9" i="1"/>
  <c r="H9" i="1"/>
  <c r="P9" i="1" s="1"/>
  <c r="G9" i="1"/>
  <c r="F9" i="1"/>
  <c r="E9" i="1"/>
  <c r="O8" i="1"/>
  <c r="N8" i="1"/>
  <c r="M8" i="1"/>
  <c r="L8" i="1"/>
  <c r="K8" i="1"/>
  <c r="J8" i="1"/>
  <c r="I8" i="1"/>
  <c r="H8" i="1"/>
  <c r="G8" i="1"/>
  <c r="F8" i="1"/>
  <c r="E8" i="1"/>
  <c r="P8" i="1" s="1"/>
  <c r="O7" i="1"/>
  <c r="N7" i="1"/>
  <c r="M7" i="1"/>
  <c r="L7" i="1"/>
  <c r="K7" i="1"/>
  <c r="J7" i="1"/>
  <c r="I7" i="1"/>
  <c r="H7" i="1"/>
  <c r="G7" i="1"/>
  <c r="F7" i="1"/>
  <c r="E7" i="1"/>
  <c r="P7" i="1" s="1"/>
  <c r="O6" i="1"/>
  <c r="N6" i="1"/>
  <c r="M6" i="1"/>
  <c r="L6" i="1"/>
  <c r="K6" i="1"/>
  <c r="J6" i="1"/>
  <c r="I6" i="1"/>
  <c r="H6" i="1"/>
  <c r="G6" i="1"/>
  <c r="F6" i="1"/>
  <c r="E6" i="1"/>
  <c r="P6" i="1" s="1"/>
  <c r="T5" i="1"/>
  <c r="S5" i="1"/>
  <c r="O5" i="1"/>
  <c r="N5" i="1"/>
  <c r="M5" i="1"/>
  <c r="L5" i="1"/>
  <c r="K5" i="1"/>
  <c r="J5" i="1"/>
  <c r="I5" i="1"/>
  <c r="H5" i="1"/>
  <c r="G5" i="1"/>
  <c r="F5" i="1"/>
  <c r="E5" i="1"/>
  <c r="P5" i="1" s="1"/>
  <c r="O4" i="1"/>
  <c r="O16" i="1" s="1"/>
  <c r="N4" i="1"/>
  <c r="N16" i="1" s="1"/>
  <c r="M4" i="1"/>
  <c r="M16" i="1" s="1"/>
  <c r="L4" i="1"/>
  <c r="L16" i="1" s="1"/>
  <c r="K4" i="1"/>
  <c r="K16" i="1" s="1"/>
  <c r="J4" i="1"/>
  <c r="J16" i="1" s="1"/>
  <c r="I4" i="1"/>
  <c r="I16" i="1" s="1"/>
  <c r="H4" i="1"/>
  <c r="H16" i="1" s="1"/>
  <c r="G4" i="1"/>
  <c r="P4" i="1" s="1"/>
  <c r="F4" i="1"/>
  <c r="F16" i="1" s="1"/>
  <c r="E4" i="1"/>
  <c r="B18" i="1" s="1"/>
  <c r="S7" i="1" l="1"/>
  <c r="S6" i="1"/>
  <c r="U5" i="1"/>
  <c r="G16" i="1"/>
  <c r="U6" i="1"/>
  <c r="U7" i="1"/>
  <c r="E16" i="1"/>
  <c r="T7" i="1" l="1"/>
  <c r="S9" i="1" s="1"/>
  <c r="T6" i="1"/>
  <c r="S16" i="1"/>
  <c r="S10" i="1"/>
  <c r="S11" i="1" l="1"/>
  <c r="S12" i="1" s="1"/>
  <c r="S18" i="1" s="1"/>
  <c r="S22" i="1"/>
  <c r="S19" i="1"/>
  <c r="S2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<sst xmlns="http://schemas.openxmlformats.org/spreadsheetml/2006/main" count="25" uniqueCount="22">
  <si>
    <t>Cliff's Delta</t>
  </si>
  <si>
    <t>Control</t>
  </si>
  <si>
    <t>Drug</t>
  </si>
  <si>
    <t>row</t>
  </si>
  <si>
    <t>col</t>
  </si>
  <si>
    <t>cells</t>
  </si>
  <si>
    <t>count</t>
  </si>
  <si>
    <t>mean</t>
  </si>
  <si>
    <t>devsq</t>
  </si>
  <si>
    <t>var0</t>
  </si>
  <si>
    <t>min</t>
  </si>
  <si>
    <t>var</t>
  </si>
  <si>
    <t>s.e.</t>
  </si>
  <si>
    <t>alpha</t>
  </si>
  <si>
    <t>zcrit</t>
  </si>
  <si>
    <t>delta</t>
  </si>
  <si>
    <r>
      <t xml:space="preserve">Cliff's </t>
    </r>
    <r>
      <rPr>
        <sz val="11"/>
        <color theme="1"/>
        <rFont val="Calibri"/>
        <family val="2"/>
      </rPr>
      <t>δ</t>
    </r>
  </si>
  <si>
    <t>lower</t>
  </si>
  <si>
    <t>upper</t>
  </si>
  <si>
    <t>Real Statistics Using Excel</t>
  </si>
  <si>
    <t>Updated</t>
  </si>
  <si>
    <t>Copyright © 2013 - 2023 Charles Zaiontz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</si>
</sst>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1" xfId="0" applyBorder="1" applyAlignment="1">
      <alignment horizontal="center"/>
    </xf>
    <xf numFmtId="0" fontId="0" fillId="0" borderId="13" xfId="0" applyBorder="1"/>
    <xf numFmtId="15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ser\Documents\A%20Real%20Statistics%202020\Examples\Real%20Statistics%20Examples%20Non-Parametric%201%2019%20June%202020.xlsx" TargetMode="External"/><Relationship Id="rId1" Type="http://schemas.openxmlformats.org/officeDocument/2006/relationships/externalLinkPath" Target="/Users/user/Documents/A%20Real%20Statistics%202020/Examples/Real%20Statistics%20Examples%20Non-Parametric%201%2019%20June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Sign Test"/>
      <sheetName val="Sign Test 1"/>
      <sheetName val="Sign A"/>
      <sheetName val="Sign B"/>
      <sheetName val="Trinom"/>
      <sheetName val="Moods"/>
      <sheetName val="Wilcoxon 1"/>
      <sheetName val="Wilcoxon 2"/>
      <sheetName val="Wilcoxon 3"/>
      <sheetName val="Wilcoxon 4"/>
      <sheetName val="Wil Exact"/>
      <sheetName val="Wil Exact 1"/>
      <sheetName val="Wil Exact 2"/>
      <sheetName val="Mann 1"/>
      <sheetName val="Mann 1a"/>
      <sheetName val="Mann 2"/>
      <sheetName val="Mann 3"/>
      <sheetName val="Mann 4"/>
      <sheetName val="Mann Exact"/>
      <sheetName val="Mann Exact 1"/>
      <sheetName val="MW"/>
      <sheetName val="Cliff"/>
      <sheetName val="MW Pow 1"/>
      <sheetName val="MW Pow 2"/>
      <sheetName val="Wilcox Pair 1"/>
      <sheetName val="Wilcox Pair 2"/>
      <sheetName val="Wilcox Pair 3"/>
      <sheetName val="SR CI 1"/>
      <sheetName val="SR CI 2"/>
      <sheetName val="Signed Rank"/>
      <sheetName val="Signed Rank 1"/>
      <sheetName val="Signed Rank 2"/>
      <sheetName val="SR Exact"/>
      <sheetName val="Multiple SR"/>
      <sheetName val="SR Size"/>
      <sheetName val="Wilcoxon Table"/>
      <sheetName val="Mann Table"/>
      <sheetName val="RSign Table"/>
      <sheetName val="Signed Rank Tab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E6092-566A-45FF-89C2-DE98C608082B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19</v>
      </c>
    </row>
    <row r="2" spans="1:2" x14ac:dyDescent="0.35">
      <c r="A2" t="s">
        <v>0</v>
      </c>
    </row>
    <row r="4" spans="1:2" x14ac:dyDescent="0.35">
      <c r="A4" t="s">
        <v>20</v>
      </c>
      <c r="B4" s="17">
        <v>45193</v>
      </c>
    </row>
    <row r="6" spans="1:2" x14ac:dyDescent="0.35">
      <c r="A6" s="18" t="s">
        <v>21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81D0F-5D92-434B-BA14-B90D6EFA1F1F}">
  <dimension ref="A1:AB22"/>
  <sheetViews>
    <sheetView workbookViewId="0"/>
  </sheetViews>
  <sheetFormatPr defaultRowHeight="14.5" x14ac:dyDescent="0.35"/>
  <cols>
    <col min="1" max="2" width="8.453125" customWidth="1"/>
    <col min="3" max="3" width="2.6328125" customWidth="1"/>
    <col min="4" max="4" width="3.6328125" customWidth="1"/>
    <col min="5" max="16" width="7.26953125" customWidth="1"/>
    <col min="18" max="18" width="6.08984375" customWidth="1"/>
    <col min="22" max="22" width="2.81640625" customWidth="1"/>
    <col min="23" max="23" width="70.453125" customWidth="1"/>
    <col min="27" max="27" width="3.7265625" customWidth="1"/>
    <col min="28" max="28" width="35.6328125" customWidth="1"/>
  </cols>
  <sheetData>
    <row r="1" spans="1:28" x14ac:dyDescent="0.35">
      <c r="A1" s="1" t="s">
        <v>0</v>
      </c>
    </row>
    <row r="3" spans="1:28" x14ac:dyDescent="0.35">
      <c r="A3" s="2" t="s">
        <v>1</v>
      </c>
      <c r="B3" s="2" t="s">
        <v>2</v>
      </c>
      <c r="E3">
        <v>34</v>
      </c>
      <c r="F3">
        <v>31</v>
      </c>
      <c r="G3">
        <v>35</v>
      </c>
      <c r="H3">
        <v>29</v>
      </c>
      <c r="I3">
        <v>28</v>
      </c>
      <c r="J3">
        <v>12</v>
      </c>
      <c r="K3">
        <v>18</v>
      </c>
      <c r="L3">
        <v>30</v>
      </c>
      <c r="M3">
        <v>14</v>
      </c>
      <c r="N3">
        <v>22</v>
      </c>
      <c r="O3">
        <v>10</v>
      </c>
    </row>
    <row r="4" spans="1:28" x14ac:dyDescent="0.35">
      <c r="A4" s="3">
        <v>11</v>
      </c>
      <c r="B4" s="3">
        <v>34</v>
      </c>
      <c r="D4">
        <v>11</v>
      </c>
      <c r="E4" s="4">
        <f t="shared" ref="E4:O15" si="0">SIGN($D4-E$3)</f>
        <v>-1</v>
      </c>
      <c r="F4" s="5">
        <f t="shared" si="0"/>
        <v>-1</v>
      </c>
      <c r="G4" s="5">
        <f t="shared" si="0"/>
        <v>-1</v>
      </c>
      <c r="H4" s="5">
        <f t="shared" si="0"/>
        <v>-1</v>
      </c>
      <c r="I4" s="5">
        <f t="shared" si="0"/>
        <v>-1</v>
      </c>
      <c r="J4" s="5">
        <f t="shared" si="0"/>
        <v>-1</v>
      </c>
      <c r="K4" s="5">
        <f t="shared" si="0"/>
        <v>-1</v>
      </c>
      <c r="L4" s="5">
        <f t="shared" si="0"/>
        <v>-1</v>
      </c>
      <c r="M4" s="5">
        <f t="shared" si="0"/>
        <v>-1</v>
      </c>
      <c r="N4" s="5">
        <f t="shared" si="0"/>
        <v>-1</v>
      </c>
      <c r="O4" s="6">
        <f t="shared" si="0"/>
        <v>1</v>
      </c>
      <c r="P4">
        <f>AVERAGE(E4:O4)</f>
        <v>-0.81818181818181823</v>
      </c>
      <c r="S4" s="3" t="s">
        <v>3</v>
      </c>
      <c r="T4" s="3" t="s">
        <v>4</v>
      </c>
      <c r="U4" s="3" t="s">
        <v>5</v>
      </c>
      <c r="V4" s="3"/>
      <c r="W4" s="3"/>
    </row>
    <row r="5" spans="1:28" x14ac:dyDescent="0.35">
      <c r="A5" s="3">
        <v>15</v>
      </c>
      <c r="B5" s="3">
        <v>31</v>
      </c>
      <c r="D5">
        <v>15</v>
      </c>
      <c r="E5" s="7">
        <f t="shared" si="0"/>
        <v>-1</v>
      </c>
      <c r="F5">
        <f t="shared" si="0"/>
        <v>-1</v>
      </c>
      <c r="G5">
        <f t="shared" si="0"/>
        <v>-1</v>
      </c>
      <c r="H5">
        <f t="shared" si="0"/>
        <v>-1</v>
      </c>
      <c r="I5">
        <f t="shared" si="0"/>
        <v>-1</v>
      </c>
      <c r="J5">
        <f t="shared" si="0"/>
        <v>1</v>
      </c>
      <c r="K5">
        <f t="shared" si="0"/>
        <v>-1</v>
      </c>
      <c r="L5">
        <f t="shared" si="0"/>
        <v>-1</v>
      </c>
      <c r="M5">
        <f t="shared" si="0"/>
        <v>1</v>
      </c>
      <c r="N5">
        <f t="shared" si="0"/>
        <v>-1</v>
      </c>
      <c r="O5" s="8">
        <f t="shared" si="0"/>
        <v>1</v>
      </c>
      <c r="P5">
        <f t="shared" ref="P5:P15" si="1">AVERAGE(E5:O5)</f>
        <v>-0.45454545454545453</v>
      </c>
      <c r="R5" t="s">
        <v>6</v>
      </c>
      <c r="S5" s="4">
        <f>COUNT(D4:D15)</f>
        <v>12</v>
      </c>
      <c r="T5" s="5">
        <f>COUNT(E3:O3)</f>
        <v>11</v>
      </c>
      <c r="U5" s="6">
        <f>COUNT(E4:O15)</f>
        <v>132</v>
      </c>
      <c r="W5" t="e" cm="1">
        <f t="array" aca="1" ref="W5" ca="1">FTEXT(S5)</f>
        <v>#NAME?</v>
      </c>
      <c r="Y5" t="e" cm="1">
        <f t="array" aca="1" ref="Y5" ca="1">CLIFF_DELTA(A4:A15,B4:B14,TRUE,,TRUE)</f>
        <v>#NAME?</v>
      </c>
      <c r="Z5" s="9"/>
      <c r="AB5" t="e" cm="1">
        <f t="array" aca="1" ref="AB5" ca="1">FTEXT(Y5)</f>
        <v>#NAME?</v>
      </c>
    </row>
    <row r="6" spans="1:28" x14ac:dyDescent="0.35">
      <c r="A6" s="3">
        <v>9</v>
      </c>
      <c r="B6" s="3">
        <v>35</v>
      </c>
      <c r="D6">
        <v>9</v>
      </c>
      <c r="E6" s="7">
        <f t="shared" si="0"/>
        <v>-1</v>
      </c>
      <c r="F6">
        <f t="shared" si="0"/>
        <v>-1</v>
      </c>
      <c r="G6">
        <f t="shared" si="0"/>
        <v>-1</v>
      </c>
      <c r="H6">
        <f t="shared" si="0"/>
        <v>-1</v>
      </c>
      <c r="I6">
        <f t="shared" si="0"/>
        <v>-1</v>
      </c>
      <c r="J6">
        <f t="shared" si="0"/>
        <v>-1</v>
      </c>
      <c r="K6">
        <f t="shared" si="0"/>
        <v>-1</v>
      </c>
      <c r="L6">
        <f t="shared" si="0"/>
        <v>-1</v>
      </c>
      <c r="M6">
        <f t="shared" si="0"/>
        <v>-1</v>
      </c>
      <c r="N6">
        <f t="shared" si="0"/>
        <v>-1</v>
      </c>
      <c r="O6" s="8">
        <f t="shared" si="0"/>
        <v>-1</v>
      </c>
      <c r="P6">
        <f t="shared" si="1"/>
        <v>-1</v>
      </c>
      <c r="R6" t="s">
        <v>7</v>
      </c>
      <c r="S6" s="7">
        <f>AVERAGE(P4:P15)</f>
        <v>-0.40151515151515155</v>
      </c>
      <c r="T6">
        <f>AVERAGE(E16:O16)</f>
        <v>-0.40151515151515144</v>
      </c>
      <c r="U6" s="8">
        <f>AVERAGE(E4:O15)</f>
        <v>-0.40151515151515149</v>
      </c>
      <c r="W6" t="e" cm="1">
        <f t="array" aca="1" ref="W6" ca="1">FTEXT(S6)</f>
        <v>#NAME?</v>
      </c>
      <c r="Z6" s="10"/>
    </row>
    <row r="7" spans="1:28" x14ac:dyDescent="0.35">
      <c r="A7" s="3">
        <v>4</v>
      </c>
      <c r="B7" s="3">
        <v>29</v>
      </c>
      <c r="D7">
        <v>4</v>
      </c>
      <c r="E7" s="7">
        <f t="shared" si="0"/>
        <v>-1</v>
      </c>
      <c r="F7">
        <f t="shared" si="0"/>
        <v>-1</v>
      </c>
      <c r="G7">
        <f t="shared" si="0"/>
        <v>-1</v>
      </c>
      <c r="H7">
        <f t="shared" si="0"/>
        <v>-1</v>
      </c>
      <c r="I7">
        <f t="shared" si="0"/>
        <v>-1</v>
      </c>
      <c r="J7">
        <f t="shared" si="0"/>
        <v>-1</v>
      </c>
      <c r="K7">
        <f t="shared" si="0"/>
        <v>-1</v>
      </c>
      <c r="L7">
        <f t="shared" si="0"/>
        <v>-1</v>
      </c>
      <c r="M7">
        <f t="shared" si="0"/>
        <v>-1</v>
      </c>
      <c r="N7">
        <f t="shared" si="0"/>
        <v>-1</v>
      </c>
      <c r="O7" s="8">
        <f t="shared" si="0"/>
        <v>-1</v>
      </c>
      <c r="P7">
        <f t="shared" si="1"/>
        <v>-1</v>
      </c>
      <c r="R7" t="s">
        <v>8</v>
      </c>
      <c r="S7" s="12">
        <f>DEVSQ(P4:P15)</f>
        <v>3.3464187327823689</v>
      </c>
      <c r="T7" s="13">
        <f>DEVSQ(E16:O16)</f>
        <v>3.0113636363636367</v>
      </c>
      <c r="U7" s="14">
        <f>DEVSQ(E4:O15)</f>
        <v>105.71969696969697</v>
      </c>
      <c r="W7" t="e" cm="1">
        <f t="array" aca="1" ref="W7" ca="1">FTEXT(S7)</f>
        <v>#NAME?</v>
      </c>
      <c r="Z7" s="10"/>
    </row>
    <row r="8" spans="1:28" x14ac:dyDescent="0.35">
      <c r="A8" s="3">
        <v>34</v>
      </c>
      <c r="B8" s="3">
        <v>28</v>
      </c>
      <c r="D8">
        <v>34</v>
      </c>
      <c r="E8" s="7">
        <f t="shared" si="0"/>
        <v>0</v>
      </c>
      <c r="F8">
        <f t="shared" si="0"/>
        <v>1</v>
      </c>
      <c r="G8">
        <f t="shared" si="0"/>
        <v>-1</v>
      </c>
      <c r="H8">
        <f t="shared" si="0"/>
        <v>1</v>
      </c>
      <c r="I8">
        <f t="shared" si="0"/>
        <v>1</v>
      </c>
      <c r="J8">
        <f t="shared" si="0"/>
        <v>1</v>
      </c>
      <c r="K8">
        <f t="shared" si="0"/>
        <v>1</v>
      </c>
      <c r="L8">
        <f t="shared" si="0"/>
        <v>1</v>
      </c>
      <c r="M8">
        <f t="shared" si="0"/>
        <v>1</v>
      </c>
      <c r="N8">
        <f t="shared" si="0"/>
        <v>1</v>
      </c>
      <c r="O8" s="8">
        <f t="shared" si="0"/>
        <v>1</v>
      </c>
      <c r="P8">
        <f t="shared" si="1"/>
        <v>0.72727272727272729</v>
      </c>
      <c r="Z8" s="11"/>
    </row>
    <row r="9" spans="1:28" x14ac:dyDescent="0.35">
      <c r="A9" s="3">
        <v>17</v>
      </c>
      <c r="B9" s="3">
        <v>12</v>
      </c>
      <c r="D9">
        <v>17</v>
      </c>
      <c r="E9" s="7">
        <f t="shared" si="0"/>
        <v>-1</v>
      </c>
      <c r="F9">
        <f t="shared" si="0"/>
        <v>-1</v>
      </c>
      <c r="G9">
        <f t="shared" si="0"/>
        <v>-1</v>
      </c>
      <c r="H9">
        <f t="shared" si="0"/>
        <v>-1</v>
      </c>
      <c r="I9">
        <f t="shared" si="0"/>
        <v>-1</v>
      </c>
      <c r="J9">
        <f t="shared" si="0"/>
        <v>1</v>
      </c>
      <c r="K9">
        <f t="shared" si="0"/>
        <v>-1</v>
      </c>
      <c r="L9">
        <f t="shared" si="0"/>
        <v>-1</v>
      </c>
      <c r="M9">
        <f t="shared" si="0"/>
        <v>1</v>
      </c>
      <c r="N9">
        <f t="shared" si="0"/>
        <v>-1</v>
      </c>
      <c r="O9" s="8">
        <f t="shared" si="0"/>
        <v>1</v>
      </c>
      <c r="P9">
        <f t="shared" si="1"/>
        <v>-0.45454545454545453</v>
      </c>
      <c r="R9" t="s">
        <v>9</v>
      </c>
      <c r="S9" s="9">
        <f>(T5^2*S7+S5^2*T7-U7)/((S5-1)*(T5-1)*U5)</f>
        <v>5.0470615243342509E-2</v>
      </c>
      <c r="W9" t="e" cm="1">
        <f t="array" aca="1" ref="W9" ca="1">FTEXT(S9)</f>
        <v>#NAME?</v>
      </c>
    </row>
    <row r="10" spans="1:28" x14ac:dyDescent="0.35">
      <c r="A10" s="3">
        <v>18</v>
      </c>
      <c r="B10" s="3">
        <v>18</v>
      </c>
      <c r="D10">
        <v>18</v>
      </c>
      <c r="E10" s="7">
        <f t="shared" si="0"/>
        <v>-1</v>
      </c>
      <c r="F10">
        <f t="shared" si="0"/>
        <v>-1</v>
      </c>
      <c r="G10">
        <f t="shared" si="0"/>
        <v>-1</v>
      </c>
      <c r="H10">
        <f t="shared" si="0"/>
        <v>-1</v>
      </c>
      <c r="I10">
        <f t="shared" si="0"/>
        <v>-1</v>
      </c>
      <c r="J10">
        <f t="shared" si="0"/>
        <v>1</v>
      </c>
      <c r="K10">
        <f t="shared" si="0"/>
        <v>0</v>
      </c>
      <c r="L10">
        <f t="shared" si="0"/>
        <v>-1</v>
      </c>
      <c r="M10">
        <f t="shared" si="0"/>
        <v>1</v>
      </c>
      <c r="N10">
        <f t="shared" si="0"/>
        <v>-1</v>
      </c>
      <c r="O10" s="8">
        <f t="shared" si="0"/>
        <v>1</v>
      </c>
      <c r="P10">
        <f t="shared" si="1"/>
        <v>-0.36363636363636365</v>
      </c>
      <c r="R10" t="s">
        <v>10</v>
      </c>
      <c r="S10" s="10">
        <f>(1-U6^2)/(U5-1)</f>
        <v>6.402943382471488E-3</v>
      </c>
      <c r="W10" t="e" cm="1">
        <f t="array" aca="1" ref="W10" ca="1">FTEXT(S10)</f>
        <v>#NAME?</v>
      </c>
      <c r="Y10" t="e" cm="1">
        <f t="array" aca="1" ref="Y10" ca="1">CLIFF_DELTA(A4:A15,B4:B14,TRUE)</f>
        <v>#NAME?</v>
      </c>
      <c r="Z10" s="9"/>
      <c r="AB10" t="e" cm="1">
        <f t="array" aca="1" ref="AB10" ca="1">FTEXT(Y10)</f>
        <v>#NAME?</v>
      </c>
    </row>
    <row r="11" spans="1:28" x14ac:dyDescent="0.35">
      <c r="A11" s="3">
        <v>14</v>
      </c>
      <c r="B11" s="3">
        <v>30</v>
      </c>
      <c r="D11">
        <v>14</v>
      </c>
      <c r="E11" s="7">
        <f t="shared" si="0"/>
        <v>-1</v>
      </c>
      <c r="F11">
        <f t="shared" si="0"/>
        <v>-1</v>
      </c>
      <c r="G11">
        <f t="shared" si="0"/>
        <v>-1</v>
      </c>
      <c r="H11">
        <f t="shared" si="0"/>
        <v>-1</v>
      </c>
      <c r="I11">
        <f t="shared" si="0"/>
        <v>-1</v>
      </c>
      <c r="J11">
        <f t="shared" si="0"/>
        <v>1</v>
      </c>
      <c r="K11">
        <f t="shared" si="0"/>
        <v>-1</v>
      </c>
      <c r="L11">
        <f t="shared" si="0"/>
        <v>-1</v>
      </c>
      <c r="M11">
        <f t="shared" si="0"/>
        <v>0</v>
      </c>
      <c r="N11">
        <f t="shared" si="0"/>
        <v>-1</v>
      </c>
      <c r="O11" s="8">
        <f t="shared" si="0"/>
        <v>1</v>
      </c>
      <c r="P11">
        <f t="shared" si="1"/>
        <v>-0.54545454545454541</v>
      </c>
      <c r="R11" t="s">
        <v>11</v>
      </c>
      <c r="S11" s="10">
        <f>MAX(S10,S9)</f>
        <v>5.0470615243342509E-2</v>
      </c>
      <c r="W11" t="e" cm="1">
        <f t="array" aca="1" ref="W11" ca="1">FTEXT(S11)</f>
        <v>#NAME?</v>
      </c>
      <c r="Z11" s="10"/>
    </row>
    <row r="12" spans="1:28" x14ac:dyDescent="0.35">
      <c r="A12" s="3">
        <v>12</v>
      </c>
      <c r="B12" s="3">
        <v>14</v>
      </c>
      <c r="D12">
        <v>12</v>
      </c>
      <c r="E12" s="7">
        <f t="shared" si="0"/>
        <v>-1</v>
      </c>
      <c r="F12">
        <f t="shared" si="0"/>
        <v>-1</v>
      </c>
      <c r="G12">
        <f t="shared" si="0"/>
        <v>-1</v>
      </c>
      <c r="H12">
        <f t="shared" si="0"/>
        <v>-1</v>
      </c>
      <c r="I12">
        <f t="shared" si="0"/>
        <v>-1</v>
      </c>
      <c r="J12">
        <f t="shared" si="0"/>
        <v>0</v>
      </c>
      <c r="K12">
        <f t="shared" si="0"/>
        <v>-1</v>
      </c>
      <c r="L12">
        <f t="shared" si="0"/>
        <v>-1</v>
      </c>
      <c r="M12">
        <f t="shared" si="0"/>
        <v>-1</v>
      </c>
      <c r="N12">
        <f t="shared" si="0"/>
        <v>-1</v>
      </c>
      <c r="O12" s="8">
        <f t="shared" si="0"/>
        <v>1</v>
      </c>
      <c r="P12">
        <f t="shared" si="1"/>
        <v>-0.72727272727272729</v>
      </c>
      <c r="R12" t="s">
        <v>12</v>
      </c>
      <c r="S12" s="11">
        <f>SQRT(S11)</f>
        <v>0.22465666080341912</v>
      </c>
      <c r="W12" t="e" cm="1">
        <f t="array" aca="1" ref="W12" ca="1">FTEXT(S12)</f>
        <v>#NAME?</v>
      </c>
      <c r="Z12" s="10"/>
    </row>
    <row r="13" spans="1:28" x14ac:dyDescent="0.35">
      <c r="A13" s="3">
        <v>13</v>
      </c>
      <c r="B13" s="3">
        <v>22</v>
      </c>
      <c r="D13">
        <v>13</v>
      </c>
      <c r="E13" s="7">
        <f t="shared" si="0"/>
        <v>-1</v>
      </c>
      <c r="F13">
        <f t="shared" si="0"/>
        <v>-1</v>
      </c>
      <c r="G13">
        <f t="shared" si="0"/>
        <v>-1</v>
      </c>
      <c r="H13">
        <f t="shared" si="0"/>
        <v>-1</v>
      </c>
      <c r="I13">
        <f t="shared" si="0"/>
        <v>-1</v>
      </c>
      <c r="J13">
        <f t="shared" si="0"/>
        <v>1</v>
      </c>
      <c r="K13">
        <f t="shared" si="0"/>
        <v>-1</v>
      </c>
      <c r="L13">
        <f t="shared" si="0"/>
        <v>-1</v>
      </c>
      <c r="M13">
        <f t="shared" si="0"/>
        <v>-1</v>
      </c>
      <c r="N13">
        <f t="shared" si="0"/>
        <v>-1</v>
      </c>
      <c r="O13" s="8">
        <f t="shared" si="0"/>
        <v>1</v>
      </c>
      <c r="P13">
        <f t="shared" si="1"/>
        <v>-0.63636363636363635</v>
      </c>
      <c r="W13" t="e" cm="1">
        <f t="array" aca="1" ref="W13" ca="1">FTEXT(S13)</f>
        <v>#NAME?</v>
      </c>
      <c r="Z13" s="11"/>
    </row>
    <row r="14" spans="1:28" x14ac:dyDescent="0.35">
      <c r="A14" s="3">
        <v>26</v>
      </c>
      <c r="B14" s="3">
        <v>10</v>
      </c>
      <c r="D14">
        <v>26</v>
      </c>
      <c r="E14" s="7">
        <f t="shared" si="0"/>
        <v>-1</v>
      </c>
      <c r="F14">
        <f t="shared" si="0"/>
        <v>-1</v>
      </c>
      <c r="G14">
        <f t="shared" si="0"/>
        <v>-1</v>
      </c>
      <c r="H14">
        <f t="shared" si="0"/>
        <v>-1</v>
      </c>
      <c r="I14">
        <f t="shared" si="0"/>
        <v>-1</v>
      </c>
      <c r="J14">
        <f t="shared" si="0"/>
        <v>1</v>
      </c>
      <c r="K14">
        <f t="shared" si="0"/>
        <v>1</v>
      </c>
      <c r="L14">
        <f t="shared" si="0"/>
        <v>-1</v>
      </c>
      <c r="M14">
        <f t="shared" si="0"/>
        <v>1</v>
      </c>
      <c r="N14">
        <f t="shared" si="0"/>
        <v>1</v>
      </c>
      <c r="O14" s="8">
        <f t="shared" si="0"/>
        <v>1</v>
      </c>
      <c r="P14">
        <f t="shared" si="1"/>
        <v>-9.0909090909090912E-2</v>
      </c>
      <c r="R14" t="s">
        <v>13</v>
      </c>
      <c r="S14" s="9">
        <v>0.05</v>
      </c>
    </row>
    <row r="15" spans="1:28" x14ac:dyDescent="0.35">
      <c r="A15" s="15">
        <v>31</v>
      </c>
      <c r="B15" s="15"/>
      <c r="D15">
        <v>31</v>
      </c>
      <c r="E15" s="12">
        <f t="shared" si="0"/>
        <v>-1</v>
      </c>
      <c r="F15" s="13">
        <f t="shared" si="0"/>
        <v>0</v>
      </c>
      <c r="G15" s="13">
        <f t="shared" si="0"/>
        <v>-1</v>
      </c>
      <c r="H15" s="13">
        <f t="shared" si="0"/>
        <v>1</v>
      </c>
      <c r="I15" s="13">
        <f t="shared" si="0"/>
        <v>1</v>
      </c>
      <c r="J15" s="13">
        <f t="shared" si="0"/>
        <v>1</v>
      </c>
      <c r="K15" s="13">
        <f t="shared" si="0"/>
        <v>1</v>
      </c>
      <c r="L15" s="13">
        <f t="shared" si="0"/>
        <v>1</v>
      </c>
      <c r="M15" s="13">
        <f t="shared" si="0"/>
        <v>1</v>
      </c>
      <c r="N15" s="13">
        <f t="shared" si="0"/>
        <v>1</v>
      </c>
      <c r="O15" s="14">
        <f t="shared" si="0"/>
        <v>1</v>
      </c>
      <c r="P15">
        <f t="shared" si="1"/>
        <v>0.54545454545454541</v>
      </c>
      <c r="R15" t="s">
        <v>14</v>
      </c>
      <c r="S15" s="10">
        <f>_xlfn.NORM.S.INV(1-S14/2)</f>
        <v>1.9599639845400536</v>
      </c>
      <c r="W15" t="e" cm="1">
        <f t="array" aca="1" ref="W15" ca="1">FTEXT(S15)</f>
        <v>#NAME?</v>
      </c>
    </row>
    <row r="16" spans="1:28" x14ac:dyDescent="0.35">
      <c r="E16">
        <f>AVERAGE(E4:E15)</f>
        <v>-0.91666666666666663</v>
      </c>
      <c r="F16">
        <f t="shared" ref="F16:O16" si="2">AVERAGE(F4:F15)</f>
        <v>-0.75</v>
      </c>
      <c r="G16">
        <f t="shared" si="2"/>
        <v>-1</v>
      </c>
      <c r="H16">
        <f t="shared" si="2"/>
        <v>-0.66666666666666663</v>
      </c>
      <c r="I16">
        <f t="shared" si="2"/>
        <v>-0.66666666666666663</v>
      </c>
      <c r="J16">
        <f t="shared" si="2"/>
        <v>0.41666666666666669</v>
      </c>
      <c r="K16">
        <f t="shared" si="2"/>
        <v>-0.41666666666666669</v>
      </c>
      <c r="L16">
        <f t="shared" si="2"/>
        <v>-0.66666666666666663</v>
      </c>
      <c r="M16">
        <f t="shared" si="2"/>
        <v>8.3333333333333329E-2</v>
      </c>
      <c r="N16">
        <f t="shared" si="2"/>
        <v>-0.5</v>
      </c>
      <c r="O16">
        <f t="shared" si="2"/>
        <v>0.66666666666666663</v>
      </c>
      <c r="R16" t="s">
        <v>15</v>
      </c>
      <c r="S16" s="11">
        <f>U6</f>
        <v>-0.40151515151515149</v>
      </c>
      <c r="W16" t="e" cm="1">
        <f t="array" aca="1" ref="W16" ca="1">FTEXT(S16)</f>
        <v>#NAME?</v>
      </c>
    </row>
    <row r="17" spans="1:23" x14ac:dyDescent="0.35">
      <c r="W17" t="e" cm="1">
        <f t="array" aca="1" ref="W17" ca="1">FTEXT(S17)</f>
        <v>#NAME?</v>
      </c>
    </row>
    <row r="18" spans="1:23" x14ac:dyDescent="0.35">
      <c r="A18" t="s">
        <v>16</v>
      </c>
      <c r="B18" s="16">
        <f>SUM(E4:O15)/COUNT(E4:O15)</f>
        <v>-0.40151515151515149</v>
      </c>
      <c r="D18" t="e">
        <f ca="1">FTEXT(B18)</f>
        <v>#NAME?</v>
      </c>
      <c r="R18" t="s">
        <v>17</v>
      </c>
      <c r="S18" s="9">
        <f>S16-S15*S12</f>
        <v>-0.84183411557688403</v>
      </c>
      <c r="W18" t="e" cm="1">
        <f t="array" aca="1" ref="W18" ca="1">FTEXT(S18)</f>
        <v>#NAME?</v>
      </c>
    </row>
    <row r="19" spans="1:23" x14ac:dyDescent="0.35">
      <c r="R19" t="s">
        <v>18</v>
      </c>
      <c r="S19" s="11">
        <f>S16+S15*S12</f>
        <v>3.8803812546581107E-2</v>
      </c>
      <c r="W19" t="e" cm="1">
        <f t="array" aca="1" ref="W19" ca="1">FTEXT(S19)</f>
        <v>#NAME?</v>
      </c>
    </row>
    <row r="20" spans="1:23" x14ac:dyDescent="0.35">
      <c r="B20" s="16" t="e">
        <f ca="1">CLIFF_DELTA(A4:A15,B4:B14)</f>
        <v>#NAME?</v>
      </c>
      <c r="D20" t="e">
        <f ca="1">FTEXT(B20)</f>
        <v>#NAME?</v>
      </c>
      <c r="W20" t="e" cm="1">
        <f t="array" aca="1" ref="W20" ca="1">FTEXT(S20)</f>
        <v>#NAME?</v>
      </c>
    </row>
    <row r="21" spans="1:23" x14ac:dyDescent="0.35">
      <c r="R21" t="s">
        <v>17</v>
      </c>
      <c r="S21" s="9">
        <f>(S16-S16^3-S15*SQRT(S11*(1-2*S16^2+S16^4+S15^2*S11)))/(1-S16^2+S15^2*S11)</f>
        <v>-0.73006572486202526</v>
      </c>
      <c r="W21" t="e" cm="1">
        <f t="array" aca="1" ref="W21" ca="1">FTEXT(S21)</f>
        <v>#NAME?</v>
      </c>
    </row>
    <row r="22" spans="1:23" x14ac:dyDescent="0.35">
      <c r="R22" t="s">
        <v>18</v>
      </c>
      <c r="S22" s="11">
        <f>(S16-S16^3+S15*SQRT(S11*(1-2*S16^2+S16^4+S15^2*S11)))/(1-S16^2+S15^2*S11)</f>
        <v>7.7802555994154129E-2</v>
      </c>
      <c r="W22" t="e" cm="1">
        <f t="array" aca="1" ref="W22" ca="1">FTEXT(S22)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Cliff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2023-09-24T16:28:54Z</dcterms:created>
  <dcterms:modified xsi:type="dcterms:W3CDTF">2023-09-24T16:30:56Z</dcterms:modified>
</cp:coreProperties>
</file>