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D916CD9-8DDA-4A42-B07A-73305260AB9D}" xr6:coauthVersionLast="47" xr6:coauthVersionMax="47" xr10:uidLastSave="{00000000-0000-0000-0000-000000000000}"/>
  <bookViews>
    <workbookView xWindow="-110" yWindow="-110" windowWidth="19420" windowHeight="10300" xr2:uid="{851B385A-E771-4193-8B4B-59AEFAE35450}"/>
  </bookViews>
  <sheets>
    <sheet name="Title" sheetId="3" r:id="rId1"/>
    <sheet name="McNemar" sheetId="1" r:id="rId2"/>
    <sheet name="KS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F7" i="2"/>
  <c r="E7" i="2" a="1"/>
  <c r="F11" i="2" s="1"/>
  <c r="K15" i="1" a="1"/>
  <c r="L15" i="1" s="1"/>
  <c r="E15" i="1" a="1"/>
  <c r="F15" i="1" s="1"/>
  <c r="L7" i="1"/>
  <c r="F7" i="1"/>
  <c r="F8" i="2" l="1"/>
  <c r="E9" i="2"/>
  <c r="F9" i="2"/>
  <c r="E10" i="2"/>
  <c r="F10" i="2"/>
  <c r="E15" i="1"/>
  <c r="K15" i="1"/>
  <c r="E7" i="2"/>
  <c r="E11" i="2"/>
  <c r="C14" i="2"/>
  <c r="B14" i="2"/>
  <c r="L14" i="1" l="1"/>
  <c r="K14" i="1"/>
  <c r="L8" i="1"/>
  <c r="L9" i="1" l="1"/>
  <c r="L10" i="1" s="1"/>
  <c r="H15" i="1" l="1" a="1"/>
  <c r="I15" i="1" s="1"/>
  <c r="I7" i="1"/>
  <c r="I14" i="1"/>
  <c r="H14" i="1"/>
  <c r="F14" i="1"/>
  <c r="E14" i="1"/>
  <c r="I8" i="1"/>
  <c r="F8" i="1"/>
  <c r="C8" i="1"/>
  <c r="H15" i="1" l="1"/>
  <c r="F9" i="1"/>
  <c r="F10" i="1" s="1"/>
  <c r="I9" i="1"/>
  <c r="I10" i="1" s="1"/>
</calcChain>
</file>

<file path=xl/sharedStrings.xml><?xml version="1.0" encoding="utf-8"?>
<sst xmlns="http://schemas.openxmlformats.org/spreadsheetml/2006/main" count="47" uniqueCount="32">
  <si>
    <t>McNemar Test</t>
  </si>
  <si>
    <t>Continuity Factor</t>
  </si>
  <si>
    <t>No Continuity Factor</t>
  </si>
  <si>
    <t>Before</t>
  </si>
  <si>
    <t>After</t>
  </si>
  <si>
    <t>Freq</t>
  </si>
  <si>
    <t>Cochran's Q Test</t>
  </si>
  <si>
    <t>Alpha</t>
  </si>
  <si>
    <t>Q-stat</t>
  </si>
  <si>
    <t>df</t>
  </si>
  <si>
    <t>p-value</t>
  </si>
  <si>
    <t>sig</t>
  </si>
  <si>
    <t>Group percentages</t>
  </si>
  <si>
    <t>Real Statistics Using Excel</t>
  </si>
  <si>
    <t>Updated</t>
  </si>
  <si>
    <t>Copyright © 2013 - 2023 Charles Zaiontz</t>
  </si>
  <si>
    <t>Non-parametric Data Analysis Tools</t>
  </si>
  <si>
    <t>KS Two Sample Test</t>
  </si>
  <si>
    <t>Age</t>
  </si>
  <si>
    <t>Men</t>
  </si>
  <si>
    <t>Women</t>
  </si>
  <si>
    <t>21-22</t>
  </si>
  <si>
    <t>23-24</t>
  </si>
  <si>
    <t>25-26</t>
  </si>
  <si>
    <t>27-28</t>
  </si>
  <si>
    <t>29-30</t>
  </si>
  <si>
    <t>31-32</t>
  </si>
  <si>
    <t>33-34</t>
  </si>
  <si>
    <t>35-36</t>
  </si>
  <si>
    <t>37-38</t>
  </si>
  <si>
    <t>39-40</t>
  </si>
  <si>
    <t>Two Sample Kolmogorov-Smirnov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</si>
</sst>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E3C9-DCE9-4FB1-8149-43EFE00C43AE}">
  <sheetPr codeName="Sheet3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11">
        <v>45190</v>
      </c>
    </row>
    <row r="6" spans="1:2" x14ac:dyDescent="0.35">
      <c r="A6" s="12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B394-07F8-4023-BC19-8548596C6D46}">
  <sheetPr codeName="Sheet1"/>
  <dimension ref="A1:L15"/>
  <sheetViews>
    <sheetView workbookViewId="0"/>
  </sheetViews>
  <sheetFormatPr defaultRowHeight="14.5" x14ac:dyDescent="0.35"/>
  <sheetData>
    <row r="1" spans="1:12" x14ac:dyDescent="0.35">
      <c r="A1" s="1" t="s">
        <v>0</v>
      </c>
      <c r="E1" t="s">
        <v>1</v>
      </c>
      <c r="H1" t="s">
        <v>2</v>
      </c>
    </row>
    <row r="3" spans="1:12" x14ac:dyDescent="0.35">
      <c r="A3" s="2" t="s">
        <v>3</v>
      </c>
      <c r="B3" s="2" t="s">
        <v>4</v>
      </c>
      <c r="C3" s="2" t="s">
        <v>5</v>
      </c>
      <c r="E3" t="s">
        <v>6</v>
      </c>
      <c r="H3" t="s">
        <v>6</v>
      </c>
      <c r="K3" t="s">
        <v>6</v>
      </c>
    </row>
    <row r="4" spans="1:12" x14ac:dyDescent="0.35">
      <c r="A4" s="3">
        <v>0</v>
      </c>
      <c r="B4" s="3">
        <v>0</v>
      </c>
      <c r="C4" s="3">
        <v>222</v>
      </c>
    </row>
    <row r="5" spans="1:12" x14ac:dyDescent="0.35">
      <c r="A5" s="3">
        <v>0</v>
      </c>
      <c r="B5" s="3">
        <v>1</v>
      </c>
      <c r="C5" s="3">
        <v>73</v>
      </c>
      <c r="E5" t="s">
        <v>7</v>
      </c>
      <c r="F5" s="4">
        <v>0.05</v>
      </c>
      <c r="H5" t="s">
        <v>7</v>
      </c>
      <c r="I5" s="4">
        <v>0.05</v>
      </c>
      <c r="K5" t="s">
        <v>7</v>
      </c>
      <c r="L5" s="4">
        <v>0.05</v>
      </c>
    </row>
    <row r="6" spans="1:12" x14ac:dyDescent="0.35">
      <c r="A6" s="3">
        <v>1</v>
      </c>
      <c r="B6" s="3">
        <v>0</v>
      </c>
      <c r="C6" s="3">
        <v>115</v>
      </c>
    </row>
    <row r="7" spans="1:12" x14ac:dyDescent="0.35">
      <c r="A7" s="5">
        <v>1</v>
      </c>
      <c r="B7" s="5">
        <v>1</v>
      </c>
      <c r="C7" s="5">
        <v>590</v>
      </c>
      <c r="E7" t="s">
        <v>8</v>
      </c>
      <c r="F7" s="6" t="e">
        <f ca="1">COCHRAN(A4:C7)</f>
        <v>#NAME?</v>
      </c>
      <c r="H7" t="s">
        <v>8</v>
      </c>
      <c r="I7" s="6" t="e">
        <f ca="1">COCHRAN(A4:C7,,FALSE)</f>
        <v>#NAME?</v>
      </c>
      <c r="K7" t="s">
        <v>8</v>
      </c>
      <c r="L7" s="6" t="e">
        <f ca="1">COCHRAN(A4:C7)</f>
        <v>#NAME?</v>
      </c>
    </row>
    <row r="8" spans="1:12" x14ac:dyDescent="0.35">
      <c r="C8" s="3">
        <f>SUM(C4:C7)</f>
        <v>1000</v>
      </c>
      <c r="E8" t="s">
        <v>9</v>
      </c>
      <c r="F8" s="7">
        <f>COUNT(A4:C4)-2</f>
        <v>1</v>
      </c>
      <c r="H8" t="s">
        <v>9</v>
      </c>
      <c r="I8" s="7">
        <f>COUNT(A4:C4)-2</f>
        <v>1</v>
      </c>
      <c r="K8" t="s">
        <v>9</v>
      </c>
      <c r="L8" s="7">
        <f>COUNT(A4:C4)-2</f>
        <v>1</v>
      </c>
    </row>
    <row r="9" spans="1:12" x14ac:dyDescent="0.35">
      <c r="E9" t="s">
        <v>10</v>
      </c>
      <c r="F9" s="7" t="e">
        <f ca="1">CHIDIST(F7,F8)</f>
        <v>#NAME?</v>
      </c>
      <c r="H9" t="s">
        <v>10</v>
      </c>
      <c r="I9" s="7" t="e">
        <f ca="1">CHIDIST(I7,I8)</f>
        <v>#NAME?</v>
      </c>
      <c r="K9" t="s">
        <v>10</v>
      </c>
      <c r="L9" s="7" t="e">
        <f ca="1">_xlfn.CHISQ.DIST.RT(L7,L8)</f>
        <v>#NAME?</v>
      </c>
    </row>
    <row r="10" spans="1:12" x14ac:dyDescent="0.35">
      <c r="E10" t="s">
        <v>11</v>
      </c>
      <c r="F10" s="8" t="e">
        <f ca="1">IF(F9&lt;F5,"yes","no")</f>
        <v>#NAME?</v>
      </c>
      <c r="H10" t="s">
        <v>11</v>
      </c>
      <c r="I10" s="8" t="e">
        <f ca="1">IF(I9&lt;I5,"yes","no")</f>
        <v>#NAME?</v>
      </c>
      <c r="K10" t="s">
        <v>11</v>
      </c>
      <c r="L10" s="8" t="e">
        <f ca="1">IF(L9&lt;L5,"yes","no")</f>
        <v>#NAME?</v>
      </c>
    </row>
    <row r="12" spans="1:12" x14ac:dyDescent="0.35">
      <c r="E12" t="s">
        <v>12</v>
      </c>
      <c r="H12" t="s">
        <v>12</v>
      </c>
      <c r="K12" t="s">
        <v>12</v>
      </c>
    </row>
    <row r="14" spans="1:12" x14ac:dyDescent="0.35">
      <c r="E14" t="str">
        <f>A3</f>
        <v>Before</v>
      </c>
      <c r="F14" t="str">
        <f>B3</f>
        <v>After</v>
      </c>
      <c r="H14" t="str">
        <f>A3</f>
        <v>Before</v>
      </c>
      <c r="I14" t="str">
        <f>B3</f>
        <v>After</v>
      </c>
      <c r="K14" t="str">
        <f>A3</f>
        <v>Before</v>
      </c>
      <c r="L14" t="str">
        <f>B3</f>
        <v>After</v>
      </c>
    </row>
    <row r="15" spans="1:12" x14ac:dyDescent="0.35">
      <c r="E15" s="9" t="e">
        <f t="array" aca="1" ref="E15:F15" ca="1">QRATIO(A4:C7)</f>
        <v>#NAME?</v>
      </c>
      <c r="F15" s="10" t="e">
        <f ca="1"/>
        <v>#NAME?</v>
      </c>
      <c r="H15" s="9" t="e">
        <f t="array" aca="1" ref="H15:I15" ca="1">QRATIO(A4:C7)</f>
        <v>#NAME?</v>
      </c>
      <c r="I15" s="10" t="e">
        <f ca="1"/>
        <v>#NAME?</v>
      </c>
      <c r="K15" s="9" t="e">
        <f t="array" aca="1" ref="K15:L15" ca="1">QRATIO(A4:C7)</f>
        <v>#NAME?</v>
      </c>
      <c r="L15" s="10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F5C4-D203-4087-AC53-465F4BF57302}">
  <sheetPr codeName="Sheet2"/>
  <dimension ref="A1:F14"/>
  <sheetViews>
    <sheetView workbookViewId="0"/>
  </sheetViews>
  <sheetFormatPr defaultRowHeight="14.5" x14ac:dyDescent="0.35"/>
  <cols>
    <col min="2" max="3" width="8.453125" customWidth="1"/>
  </cols>
  <sheetData>
    <row r="1" spans="1:6" x14ac:dyDescent="0.35">
      <c r="A1" s="1" t="s">
        <v>17</v>
      </c>
    </row>
    <row r="3" spans="1:6" x14ac:dyDescent="0.35">
      <c r="A3" s="2" t="s">
        <v>18</v>
      </c>
      <c r="B3" s="13" t="s">
        <v>19</v>
      </c>
      <c r="C3" s="13" t="s">
        <v>20</v>
      </c>
      <c r="E3" t="s">
        <v>31</v>
      </c>
    </row>
    <row r="4" spans="1:6" x14ac:dyDescent="0.35">
      <c r="A4" s="3" t="s">
        <v>21</v>
      </c>
      <c r="B4">
        <v>4</v>
      </c>
      <c r="C4">
        <v>7</v>
      </c>
    </row>
    <row r="5" spans="1:6" x14ac:dyDescent="0.35">
      <c r="A5" s="3" t="s">
        <v>22</v>
      </c>
      <c r="B5">
        <v>11</v>
      </c>
      <c r="C5">
        <v>4</v>
      </c>
      <c r="E5" t="s">
        <v>7</v>
      </c>
      <c r="F5" s="4">
        <v>0.05</v>
      </c>
    </row>
    <row r="6" spans="1:6" x14ac:dyDescent="0.35">
      <c r="A6" s="3" t="s">
        <v>23</v>
      </c>
      <c r="B6">
        <v>5</v>
      </c>
      <c r="C6">
        <v>1</v>
      </c>
    </row>
    <row r="7" spans="1:6" x14ac:dyDescent="0.35">
      <c r="A7" s="3" t="s">
        <v>24</v>
      </c>
      <c r="B7">
        <v>7</v>
      </c>
      <c r="C7">
        <v>11</v>
      </c>
      <c r="E7" t="e">
        <f t="array" aca="1" ref="E7:F11" ca="1">KS2TEST(B4:C13,,TRUE,F5)</f>
        <v>#NAME?</v>
      </c>
      <c r="F7" s="6" t="e">
        <f ca="1"/>
        <v>#NAME?</v>
      </c>
    </row>
    <row r="8" spans="1:6" x14ac:dyDescent="0.35">
      <c r="A8" s="3" t="s">
        <v>25</v>
      </c>
      <c r="B8">
        <v>0</v>
      </c>
      <c r="C8">
        <v>12</v>
      </c>
      <c r="E8" t="e">
        <f ca="1"/>
        <v>#NAME?</v>
      </c>
      <c r="F8" s="7" t="e">
        <f ca="1"/>
        <v>#NAME?</v>
      </c>
    </row>
    <row r="9" spans="1:6" x14ac:dyDescent="0.35">
      <c r="A9" s="3" t="s">
        <v>26</v>
      </c>
      <c r="B9">
        <v>5</v>
      </c>
      <c r="C9">
        <v>4</v>
      </c>
      <c r="E9" t="e">
        <f ca="1"/>
        <v>#NAME?</v>
      </c>
      <c r="F9" s="7" t="e">
        <f ca="1"/>
        <v>#NAME?</v>
      </c>
    </row>
    <row r="10" spans="1:6" x14ac:dyDescent="0.35">
      <c r="A10" s="3" t="s">
        <v>27</v>
      </c>
      <c r="B10">
        <v>9</v>
      </c>
      <c r="C10">
        <v>2</v>
      </c>
      <c r="E10" t="e">
        <f ca="1"/>
        <v>#NAME?</v>
      </c>
      <c r="F10" s="7" t="e">
        <f ca="1"/>
        <v>#NAME?</v>
      </c>
    </row>
    <row r="11" spans="1:6" x14ac:dyDescent="0.35">
      <c r="A11" s="3" t="s">
        <v>28</v>
      </c>
      <c r="B11">
        <v>13</v>
      </c>
      <c r="C11">
        <v>4</v>
      </c>
      <c r="E11" t="e">
        <f ca="1"/>
        <v>#NAME?</v>
      </c>
      <c r="F11" s="15" t="e">
        <f ca="1"/>
        <v>#NAME?</v>
      </c>
    </row>
    <row r="12" spans="1:6" x14ac:dyDescent="0.35">
      <c r="A12" s="3" t="s">
        <v>29</v>
      </c>
      <c r="B12">
        <v>20</v>
      </c>
      <c r="C12">
        <v>8</v>
      </c>
    </row>
    <row r="13" spans="1:6" x14ac:dyDescent="0.35">
      <c r="A13" s="5" t="s">
        <v>30</v>
      </c>
      <c r="B13" s="14">
        <v>6</v>
      </c>
      <c r="C13" s="14">
        <v>9</v>
      </c>
    </row>
    <row r="14" spans="1:6" x14ac:dyDescent="0.35">
      <c r="B14">
        <f>SUM(B4:B13)</f>
        <v>80</v>
      </c>
      <c r="C14">
        <f>SUM(C4:C13)</f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McNemar</vt:lpstr>
      <vt:lpstr>KS2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2023-09-21T13:16:35Z</dcterms:created>
  <dcterms:modified xsi:type="dcterms:W3CDTF">2023-09-21T19:37:44Z</dcterms:modified>
</cp:coreProperties>
</file>