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A27C4947-0FAB-4457-BC91-758A517E916B}" xr6:coauthVersionLast="47" xr6:coauthVersionMax="47" xr10:uidLastSave="{00000000-0000-0000-0000-000000000000}"/>
  <bookViews>
    <workbookView xWindow="-110" yWindow="-110" windowWidth="19420" windowHeight="10300" xr2:uid="{E36B668D-3A11-4A9C-9561-BFD34893BA41}"/>
  </bookViews>
  <sheets>
    <sheet name="Title" sheetId="2" r:id="rId1"/>
    <sheet name="AUC" sheetId="1" r:id="rId2"/>
  </sheets>
  <externalReferences>
    <externalReference r:id="rId3"/>
  </externalReferences>
  <definedNames>
    <definedName name="DataRange">#REF!</definedName>
    <definedName name="r_0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1" l="1"/>
  <c r="D16" i="1" a="1"/>
  <c r="B16" i="1" a="1"/>
  <c r="B16" i="1" s="1"/>
  <c r="D15" i="1" a="1"/>
  <c r="D15" i="1" s="1"/>
  <c r="B15" i="1" a="1"/>
  <c r="B15" i="1" s="1"/>
  <c r="D13" i="1"/>
  <c r="D13" i="1" a="1"/>
  <c r="D12" i="1" a="1"/>
  <c r="D12" i="1" s="1"/>
  <c r="D10" i="1" a="1"/>
  <c r="D10" i="1" s="1"/>
  <c r="D9" i="1" a="1"/>
  <c r="D9" i="1" s="1"/>
  <c r="D8" i="1"/>
  <c r="D8" i="1" a="1"/>
  <c r="D7" i="1" a="1"/>
  <c r="D7" i="1" s="1"/>
  <c r="D6" i="1" a="1"/>
  <c r="D6" i="1" s="1"/>
  <c r="B11" i="1"/>
  <c r="B8" i="1"/>
  <c r="B7" i="1"/>
  <c r="B5" i="1"/>
  <c r="B4" i="1"/>
  <c r="B3" i="1"/>
  <c r="B6" i="1" l="1"/>
  <c r="B9" i="1" s="1"/>
  <c r="B13" i="1" s="1"/>
  <c r="B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<sst xmlns="http://schemas.openxmlformats.org/spreadsheetml/2006/main" count="19" uniqueCount="16">
  <si>
    <t>AUC Confidence Interval</t>
  </si>
  <si>
    <t>n1</t>
  </si>
  <si>
    <t>n2</t>
  </si>
  <si>
    <t>AUC</t>
  </si>
  <si>
    <t>q0</t>
  </si>
  <si>
    <t>q1</t>
  </si>
  <si>
    <t>q2</t>
  </si>
  <si>
    <t>se</t>
  </si>
  <si>
    <t>alpha</t>
  </si>
  <si>
    <t>z-crit</t>
  </si>
  <si>
    <t>=NORM.S.INV(1-B10/2)</t>
  </si>
  <si>
    <t>lower</t>
  </si>
  <si>
    <t>upper</t>
  </si>
  <si>
    <t>Real Statistics Using Excel</t>
  </si>
  <si>
    <t>Updated</t>
  </si>
  <si>
    <t>Copyright © 2013 - 2023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</si>
</sst>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0" xfId="0" quotePrefix="1"/>
    <xf numFmtId="0" fontId="0" fillId="0" borderId="3" xfId="0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cuments\A%20Real%20Statistics%202020\Examples\Real%20Statistics%20Examples%20Basics%2027%20January%202022.xlsx" TargetMode="External"/><Relationship Id="rId1" Type="http://schemas.openxmlformats.org/officeDocument/2006/relationships/externalLinkPath" Target="/Users/user/Documents/A%20Real%20Statistics%202020/Examples/Real%20Statistics%20Examples%20Basics%2027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Bar Chart"/>
      <sheetName val="Line Chart"/>
      <sheetName val="Line Chart 2"/>
      <sheetName val="Scatter Chart"/>
      <sheetName val="Step Chart"/>
      <sheetName val="Array Formula"/>
      <sheetName val="Array Function"/>
      <sheetName val="Sort Filter"/>
      <sheetName val="Dynamic"/>
      <sheetName val="ByRow"/>
      <sheetName val="Reduce"/>
      <sheetName val="Make"/>
      <sheetName val="Map"/>
      <sheetName val="XLookup"/>
      <sheetName val="Seek"/>
      <sheetName val="Reformat 1"/>
      <sheetName val="Reformat 2"/>
      <sheetName val="Del Row"/>
      <sheetName val="Sort Rows"/>
      <sheetName val="Reformat"/>
      <sheetName val="Extract"/>
      <sheetName val="Select Col"/>
      <sheetName val="IndexedValues"/>
      <sheetName val="Misc"/>
      <sheetName val="Step Chart 1"/>
      <sheetName val="Lambda 2"/>
      <sheetName val="Prob 0"/>
      <sheetName val="Prob 1"/>
      <sheetName val="Prob 2"/>
      <sheetName val="Central"/>
      <sheetName val="Geo Mean"/>
      <sheetName val="Weighted"/>
      <sheetName val="Var"/>
      <sheetName val="Combined"/>
      <sheetName val="SKEW"/>
      <sheetName val="Rank 0"/>
      <sheetName val="Rank 1"/>
      <sheetName val="Rank 2"/>
      <sheetName val="HD"/>
      <sheetName val="Desc 1"/>
      <sheetName val="Desc 2"/>
      <sheetName val="Freq"/>
      <sheetName val="Freq 2"/>
      <sheetName val="Histogram"/>
      <sheetName val="Histogram 1"/>
      <sheetName val="Box Plot 1"/>
      <sheetName val="Box Plot 2"/>
      <sheetName val="Box Plot 3"/>
      <sheetName val="Box Plot 4"/>
      <sheetName val="Box Plot 5"/>
      <sheetName val="Box Plot 6"/>
      <sheetName val="Dot 1"/>
      <sheetName val="Dot 2"/>
      <sheetName val="ROC"/>
      <sheetName val="ROC 1"/>
      <sheetName val="AUC"/>
      <sheetName val="Winsor"/>
      <sheetName val="M-est"/>
      <sheetName val="Lp"/>
      <sheetName val="Lp Median"/>
      <sheetName val="Norm Outlier"/>
      <sheetName val="Sym Outlier"/>
      <sheetName val="Skew Outlier"/>
      <sheetName val="HD Outlier"/>
      <sheetName val="Missing"/>
      <sheetName val="Diversity 1"/>
      <sheetName val="Diversity 2"/>
      <sheetName val="Diversity 3"/>
      <sheetName val="Power"/>
      <sheetName val="Multiple tests"/>
      <sheetName val="Graph"/>
      <sheetName val="Gamma"/>
      <sheetName val="SUMIF"/>
      <sheetName val="Match"/>
      <sheetName val="Conversion 1"/>
      <sheetName val="Conversion 2"/>
      <sheetName val="Cat Code"/>
      <sheetName val="Table Lookup"/>
      <sheetName val="Sampling"/>
      <sheetName val="Chart s.e."/>
      <sheetName val=" Color 1"/>
      <sheetName val="Color 1a"/>
      <sheetName val="Color 2"/>
      <sheetName val="Bitwise"/>
      <sheetName val="Text"/>
      <sheetName val="Grade"/>
      <sheetName val="Inter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18">
          <cell r="H18">
            <v>0.88951459876354277</v>
          </cell>
        </row>
      </sheetData>
      <sheetData sheetId="56">
        <row r="6">
          <cell r="M6">
            <v>527</v>
          </cell>
          <cell r="N6">
            <v>279</v>
          </cell>
        </row>
      </sheetData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32586-5578-4476-929A-35A604048685}">
  <sheetPr codeName="Sheet1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13</v>
      </c>
    </row>
    <row r="2" spans="1:2" x14ac:dyDescent="0.35">
      <c r="A2" t="s">
        <v>0</v>
      </c>
    </row>
    <row r="4" spans="1:2" x14ac:dyDescent="0.35">
      <c r="A4" t="s">
        <v>14</v>
      </c>
      <c r="B4" s="6">
        <v>45284</v>
      </c>
    </row>
    <row r="6" spans="1:2" x14ac:dyDescent="0.35">
      <c r="A6" s="7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A2BED-780C-4BB0-9AD5-5AEBCA2836BE}">
  <sheetPr codeName="Sheet64"/>
  <dimension ref="A1:D16"/>
  <sheetViews>
    <sheetView workbookViewId="0"/>
  </sheetViews>
  <sheetFormatPr defaultRowHeight="14.5" x14ac:dyDescent="0.35"/>
  <cols>
    <col min="3" max="3" width="3.26953125" customWidth="1"/>
    <col min="4" max="4" width="38.26953125" customWidth="1"/>
  </cols>
  <sheetData>
    <row r="1" spans="1:4" x14ac:dyDescent="0.35">
      <c r="A1" s="1" t="s">
        <v>0</v>
      </c>
    </row>
    <row r="3" spans="1:4" x14ac:dyDescent="0.35">
      <c r="A3" t="s">
        <v>1</v>
      </c>
      <c r="B3" s="2">
        <f>'[1]ROC 1'!M6</f>
        <v>527</v>
      </c>
    </row>
    <row r="4" spans="1:4" x14ac:dyDescent="0.35">
      <c r="A4" t="s">
        <v>2</v>
      </c>
      <c r="B4" s="3">
        <f>'[1]ROC 1'!N6</f>
        <v>279</v>
      </c>
    </row>
    <row r="5" spans="1:4" x14ac:dyDescent="0.35">
      <c r="A5" t="s">
        <v>3</v>
      </c>
      <c r="B5" s="3">
        <f>[1]ROC!H18</f>
        <v>0.88951459876354277</v>
      </c>
    </row>
    <row r="6" spans="1:4" x14ac:dyDescent="0.35">
      <c r="A6" t="s">
        <v>4</v>
      </c>
      <c r="B6" s="3">
        <f>B5*(1-B5)</f>
        <v>9.8278377350076287E-2</v>
      </c>
      <c r="D6" t="e" cm="1">
        <f t="array" aca="1" ref="D6" ca="1">FTEXT(B6)</f>
        <v>#NAME?</v>
      </c>
    </row>
    <row r="7" spans="1:4" x14ac:dyDescent="0.35">
      <c r="A7" t="s">
        <v>5</v>
      </c>
      <c r="B7" s="3">
        <f>B5/(2-B5)-B5^2</f>
        <v>9.7779997308394817E-3</v>
      </c>
      <c r="D7" t="e" cm="1">
        <f t="array" aca="1" ref="D7" ca="1">FTEXT(B7)</f>
        <v>#NAME?</v>
      </c>
    </row>
    <row r="8" spans="1:4" x14ac:dyDescent="0.35">
      <c r="A8" t="s">
        <v>6</v>
      </c>
      <c r="B8" s="3">
        <f>2*B5^2/(1+B5)-B5^2</f>
        <v>4.626587773012758E-2</v>
      </c>
      <c r="D8" t="e" cm="1">
        <f t="array" aca="1" ref="D8" ca="1">FTEXT(B8)</f>
        <v>#NAME?</v>
      </c>
    </row>
    <row r="9" spans="1:4" x14ac:dyDescent="0.35">
      <c r="A9" t="s">
        <v>7</v>
      </c>
      <c r="B9" s="3">
        <f>SQRT((B6+(B3-1)*B7+(B4-1)*B8)/(B3*B4))</f>
        <v>1.1096165030898116E-2</v>
      </c>
      <c r="D9" t="e" cm="1">
        <f t="array" aca="1" ref="D9" ca="1">FTEXT(B9)</f>
        <v>#NAME?</v>
      </c>
    </row>
    <row r="10" spans="1:4" x14ac:dyDescent="0.35">
      <c r="A10" t="s">
        <v>8</v>
      </c>
      <c r="B10" s="3">
        <v>0.05</v>
      </c>
      <c r="D10" t="e" cm="1">
        <f t="array" aca="1" ref="D10" ca="1">FTEXT(B10)</f>
        <v>#NAME?</v>
      </c>
    </row>
    <row r="11" spans="1:4" x14ac:dyDescent="0.35">
      <c r="A11" t="s">
        <v>9</v>
      </c>
      <c r="B11" s="3">
        <f>NORMSINV(1-B10/2)</f>
        <v>1.9599639845400536</v>
      </c>
      <c r="D11" s="4" t="s">
        <v>10</v>
      </c>
    </row>
    <row r="12" spans="1:4" x14ac:dyDescent="0.35">
      <c r="A12" t="s">
        <v>11</v>
      </c>
      <c r="B12" s="3">
        <f>B5-B11*B9</f>
        <v>0.86776651493646972</v>
      </c>
      <c r="D12" t="e" cm="1">
        <f t="array" aca="1" ref="D12" ca="1">FTEXT(B12)</f>
        <v>#NAME?</v>
      </c>
    </row>
    <row r="13" spans="1:4" x14ac:dyDescent="0.35">
      <c r="A13" t="s">
        <v>12</v>
      </c>
      <c r="B13" s="5">
        <f>B5+B11*B9</f>
        <v>0.91126268259061582</v>
      </c>
      <c r="D13" t="e" cm="1">
        <f t="array" aca="1" ref="D13" ca="1">FTEXT(B13)</f>
        <v>#NAME?</v>
      </c>
    </row>
    <row r="15" spans="1:4" x14ac:dyDescent="0.35">
      <c r="A15" t="s">
        <v>11</v>
      </c>
      <c r="B15" s="2" t="e" cm="1">
        <f t="array" aca="1" ref="B15" ca="1">AUC_LOWER(B5,B3,B4)</f>
        <v>#NAME?</v>
      </c>
      <c r="D15" t="e" cm="1">
        <f t="array" aca="1" ref="D15" ca="1">FTEXT(B15)</f>
        <v>#NAME?</v>
      </c>
    </row>
    <row r="16" spans="1:4" x14ac:dyDescent="0.35">
      <c r="A16" t="s">
        <v>12</v>
      </c>
      <c r="B16" s="5" t="e" cm="1">
        <f t="array" aca="1" ref="B16" ca="1">AUC_UPPER(B5,B3,B4)</f>
        <v>#NAME?</v>
      </c>
      <c r="D16" t="e" cm="1">
        <f t="array" aca="1" ref="D16" ca="1">FTEXT(B16)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AUC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2023-12-24T17:38:24Z</dcterms:created>
  <dcterms:modified xsi:type="dcterms:W3CDTF">2023-12-24T17:40:40Z</dcterms:modified>
</cp:coreProperties>
</file>