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5A5992F1-FC89-429B-A18E-877EF19AB124}" xr6:coauthVersionLast="47" xr6:coauthVersionMax="47" xr10:uidLastSave="{00000000-0000-0000-0000-000000000000}"/>
  <bookViews>
    <workbookView xWindow="-110" yWindow="-110" windowWidth="19420" windowHeight="10300" xr2:uid="{0D5EABBF-19F8-4106-8ABB-AA9B9989B090}"/>
  </bookViews>
  <sheets>
    <sheet name="Title" sheetId="4" r:id="rId1"/>
    <sheet name="Box Plot 1" sheetId="1" r:id="rId2"/>
    <sheet name="Box Plot 2" sheetId="2" r:id="rId3"/>
    <sheet name="Box Plot 3" sheetId="3" r:id="rId4"/>
  </sheets>
  <externalReferences>
    <externalReference r:id="rId5"/>
  </externalReferences>
  <definedNames>
    <definedName name="DataRange">#REF!</definedName>
    <definedName name="r_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3" l="1"/>
  <c r="H27" i="3" s="1"/>
  <c r="G27" i="3"/>
  <c r="F27" i="3"/>
  <c r="H26" i="3"/>
  <c r="G26" i="3"/>
  <c r="F26" i="3"/>
  <c r="H25" i="3"/>
  <c r="G25" i="3"/>
  <c r="F25" i="3"/>
  <c r="H24" i="3"/>
  <c r="G24" i="3"/>
  <c r="F24" i="3"/>
  <c r="G22" i="3"/>
  <c r="G23" i="3" s="1"/>
  <c r="F22" i="3"/>
  <c r="F23" i="3" s="1"/>
  <c r="H21" i="3"/>
  <c r="G21" i="3"/>
  <c r="F21" i="3"/>
  <c r="F13" i="3"/>
  <c r="H11" i="3" s="1"/>
  <c r="G11" i="3"/>
  <c r="F11" i="3"/>
  <c r="H10" i="3"/>
  <c r="G10" i="3"/>
  <c r="F10" i="3"/>
  <c r="H9" i="3"/>
  <c r="G9" i="3"/>
  <c r="F9" i="3"/>
  <c r="H8" i="3"/>
  <c r="G8" i="3"/>
  <c r="F8" i="3"/>
  <c r="H7" i="3"/>
  <c r="G7" i="3"/>
  <c r="H6" i="3"/>
  <c r="G6" i="3"/>
  <c r="F6" i="3"/>
  <c r="F7" i="3" s="1"/>
  <c r="H5" i="3"/>
  <c r="G5" i="3"/>
  <c r="F5" i="3"/>
  <c r="H27" i="2"/>
  <c r="G27" i="2"/>
  <c r="F27" i="2"/>
  <c r="H25" i="2"/>
  <c r="G25" i="2"/>
  <c r="F25" i="2"/>
  <c r="H23" i="2"/>
  <c r="H24" i="2" s="1"/>
  <c r="G23" i="2"/>
  <c r="G24" i="2" s="1"/>
  <c r="F23" i="2"/>
  <c r="F26" i="2" s="1"/>
  <c r="H8" i="2"/>
  <c r="G8" i="2"/>
  <c r="F8" i="2"/>
  <c r="H6" i="2"/>
  <c r="G6" i="2"/>
  <c r="F6" i="2"/>
  <c r="H5" i="2"/>
  <c r="H4" i="2"/>
  <c r="H7" i="2" s="1"/>
  <c r="G4" i="2"/>
  <c r="G5" i="2" s="1"/>
  <c r="F4" i="2"/>
  <c r="F5" i="2" s="1"/>
  <c r="H29" i="1"/>
  <c r="G29" i="1"/>
  <c r="F29" i="1"/>
  <c r="H28" i="1"/>
  <c r="G28" i="1"/>
  <c r="F28" i="1"/>
  <c r="H27" i="1"/>
  <c r="G27" i="1"/>
  <c r="F27" i="1"/>
  <c r="H26" i="1"/>
  <c r="G26" i="1"/>
  <c r="F26" i="1"/>
  <c r="H24" i="1"/>
  <c r="H25" i="1" s="1"/>
  <c r="G24" i="1"/>
  <c r="G25" i="1" s="1"/>
  <c r="F24" i="1"/>
  <c r="F25" i="1" s="1"/>
  <c r="H23" i="1"/>
  <c r="G23" i="1"/>
  <c r="F23" i="1"/>
  <c r="H9" i="1"/>
  <c r="G9" i="1"/>
  <c r="F9" i="1"/>
  <c r="N8" i="1"/>
  <c r="M8" i="1"/>
  <c r="L8" i="1"/>
  <c r="H8" i="1"/>
  <c r="G8" i="1"/>
  <c r="F8" i="1"/>
  <c r="N7" i="1"/>
  <c r="M7" i="1"/>
  <c r="L7" i="1"/>
  <c r="H7" i="1"/>
  <c r="G7" i="1"/>
  <c r="F7" i="1"/>
  <c r="N6" i="1"/>
  <c r="M6" i="1"/>
  <c r="L6" i="1"/>
  <c r="H6" i="1"/>
  <c r="G6" i="1"/>
  <c r="F6" i="1"/>
  <c r="G5" i="1"/>
  <c r="F5" i="1"/>
  <c r="N4" i="1"/>
  <c r="N5" i="1" s="1"/>
  <c r="M4" i="1"/>
  <c r="M5" i="1" s="1"/>
  <c r="L4" i="1"/>
  <c r="L5" i="1" s="1"/>
  <c r="H4" i="1"/>
  <c r="H5" i="1" s="1"/>
  <c r="G4" i="1"/>
  <c r="F4" i="1"/>
  <c r="F7" i="2" l="1"/>
  <c r="G26" i="2"/>
  <c r="G7" i="2"/>
  <c r="F24" i="2"/>
  <c r="H26" i="2"/>
  <c r="H22" i="3"/>
  <c r="H23" i="3" s="1"/>
</calcChain>
</file>

<file path=xl/sharedStrings.xml><?xml version="1.0" encoding="utf-8"?>
<sst xmlns="http://schemas.openxmlformats.org/spreadsheetml/2006/main" count="76" uniqueCount="23">
  <si>
    <t>Boxplot (aka box and whiskers plot)</t>
  </si>
  <si>
    <t>Using QUARTILE</t>
  </si>
  <si>
    <t>Brand A</t>
  </si>
  <si>
    <t>Brand B</t>
  </si>
  <si>
    <t>Brand C</t>
  </si>
  <si>
    <t>Min</t>
  </si>
  <si>
    <t>Q1-Min</t>
  </si>
  <si>
    <t>Med-Q1</t>
  </si>
  <si>
    <t>Q3-Med</t>
  </si>
  <si>
    <t>Max-Q3</t>
  </si>
  <si>
    <t>Mean</t>
  </si>
  <si>
    <t>Using QUARTILE.EXC and Real Statistics data analysis tool</t>
  </si>
  <si>
    <t>Box Plot</t>
  </si>
  <si>
    <t>Boxplot - Alternative Approach</t>
  </si>
  <si>
    <t>Using QUARTILE.INC</t>
  </si>
  <si>
    <t>Q1</t>
  </si>
  <si>
    <t>Using QUARTILE.EXC</t>
  </si>
  <si>
    <t>Boxplot with negative data</t>
  </si>
  <si>
    <t>Grand Min</t>
  </si>
  <si>
    <t>Real Statistics Using Excel</t>
  </si>
  <si>
    <t>Updated</t>
  </si>
  <si>
    <t>Copyright © 2013 - 2023 Charles Zaiontz</t>
  </si>
  <si>
    <t>Creating Box Plots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</si>
</sst>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1'!$K$4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'Box Plot 1'!$L$3:$N$3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1'!$L$4:$N$4</c:f>
              <c:numCache>
                <c:formatCode>General</c:formatCode>
                <c:ptCount val="3"/>
                <c:pt idx="0">
                  <c:v>380</c:v>
                </c:pt>
                <c:pt idx="1">
                  <c:v>300</c:v>
                </c:pt>
                <c:pt idx="2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D-4AF8-8C60-D8129D326771}"/>
            </c:ext>
          </c:extLst>
        </c:ser>
        <c:ser>
          <c:idx val="1"/>
          <c:order val="1"/>
          <c:tx>
            <c:strRef>
              <c:f>'Box Plot 1'!$K$5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'Box Plot 1'!$L$3:$N$3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1'!$L$5:$N$5</c:f>
              <c:numCache>
                <c:formatCode>General</c:formatCode>
                <c:ptCount val="3"/>
                <c:pt idx="0">
                  <c:v>142.5</c:v>
                </c:pt>
                <c:pt idx="1">
                  <c:v>185</c:v>
                </c:pt>
                <c:pt idx="2">
                  <c:v>342.5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D-4AF8-8C60-D8129D326771}"/>
            </c:ext>
          </c:extLst>
        </c:ser>
        <c:ser>
          <c:idx val="2"/>
          <c:order val="2"/>
          <c:tx>
            <c:strRef>
              <c:f>'Box Plot 1'!$K$6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1'!$L$3:$N$3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1'!$L$6:$N$6</c:f>
              <c:numCache>
                <c:formatCode>General</c:formatCode>
                <c:ptCount val="3"/>
                <c:pt idx="0">
                  <c:v>202.5</c:v>
                </c:pt>
                <c:pt idx="1">
                  <c:v>220</c:v>
                </c:pt>
                <c:pt idx="2">
                  <c:v>132.5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D-4AF8-8C60-D8129D326771}"/>
            </c:ext>
          </c:extLst>
        </c:ser>
        <c:ser>
          <c:idx val="3"/>
          <c:order val="3"/>
          <c:tx>
            <c:strRef>
              <c:f>'Box Plot 1'!$K$7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1'!$L$8:$N$8</c:f>
                <c:numCache>
                  <c:formatCode>General</c:formatCode>
                  <c:ptCount val="3"/>
                  <c:pt idx="0">
                    <c:v>597.5</c:v>
                  </c:pt>
                  <c:pt idx="1">
                    <c:v>1025</c:v>
                  </c:pt>
                  <c:pt idx="2">
                    <c:v>512.5</c:v>
                  </c:pt>
                </c:numCache>
              </c:numRef>
            </c:plus>
          </c:errBars>
          <c:cat>
            <c:strRef>
              <c:f>'Box Plot 1'!$L$3:$N$3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1'!$L$7:$N$7</c:f>
              <c:numCache>
                <c:formatCode>General</c:formatCode>
                <c:ptCount val="3"/>
                <c:pt idx="0">
                  <c:v>237.5</c:v>
                </c:pt>
                <c:pt idx="1">
                  <c:v>120</c:v>
                </c:pt>
                <c:pt idx="2">
                  <c:v>332.5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0D-4AF8-8C60-D8129D326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8917064"/>
        <c:axId val="588913928"/>
      </c:barChart>
      <c:catAx>
        <c:axId val="588917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8913928"/>
        <c:crosses val="autoZero"/>
        <c:auto val="1"/>
        <c:lblAlgn val="ctr"/>
        <c:lblOffset val="100"/>
        <c:noMultiLvlLbl val="0"/>
      </c:catAx>
      <c:valAx>
        <c:axId val="588913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917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Box Plot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1'!$E$24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'Box Plot 1'!$F$23:$H$23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1'!$F$24:$H$24</c:f>
              <c:numCache>
                <c:formatCode>General</c:formatCode>
                <c:ptCount val="3"/>
                <c:pt idx="0">
                  <c:v>380</c:v>
                </c:pt>
                <c:pt idx="1">
                  <c:v>300</c:v>
                </c:pt>
                <c:pt idx="2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3-4B88-9A17-F6D68C07566A}"/>
            </c:ext>
          </c:extLst>
        </c:ser>
        <c:ser>
          <c:idx val="1"/>
          <c:order val="1"/>
          <c:tx>
            <c:strRef>
              <c:f>'Box Plot 1'!$E$25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'Box Plot 1'!$F$23:$H$23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1'!$F$25:$H$25</c:f>
              <c:numCache>
                <c:formatCode>General</c:formatCode>
                <c:ptCount val="3"/>
                <c:pt idx="0">
                  <c:v>125</c:v>
                </c:pt>
                <c:pt idx="1">
                  <c:v>112.5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3-4B88-9A17-F6D68C07566A}"/>
            </c:ext>
          </c:extLst>
        </c:ser>
        <c:ser>
          <c:idx val="2"/>
          <c:order val="2"/>
          <c:tx>
            <c:strRef>
              <c:f>'Box Plot 1'!$E$26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1'!$F$23:$H$23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1'!$F$26:$H$26</c:f>
              <c:numCache>
                <c:formatCode>General</c:formatCode>
                <c:ptCount val="3"/>
                <c:pt idx="0">
                  <c:v>220</c:v>
                </c:pt>
                <c:pt idx="1">
                  <c:v>292.5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3-4B88-9A17-F6D68C07566A}"/>
            </c:ext>
          </c:extLst>
        </c:ser>
        <c:ser>
          <c:idx val="3"/>
          <c:order val="3"/>
          <c:tx>
            <c:strRef>
              <c:f>'Box Plot 1'!$E$27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1'!$F$28:$H$28</c:f>
                <c:numCache>
                  <c:formatCode>General</c:formatCode>
                  <c:ptCount val="3"/>
                  <c:pt idx="0">
                    <c:v>562.5</c:v>
                  </c:pt>
                  <c:pt idx="1">
                    <c:v>985</c:v>
                  </c:pt>
                  <c:pt idx="2">
                    <c:v>417.5</c:v>
                  </c:pt>
                </c:numCache>
              </c:numRef>
            </c:plus>
          </c:errBars>
          <c:cat>
            <c:strRef>
              <c:f>'Box Plot 1'!$F$23:$H$23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1'!$F$27:$H$27</c:f>
              <c:numCache>
                <c:formatCode>General</c:formatCode>
                <c:ptCount val="3"/>
                <c:pt idx="0">
                  <c:v>272.5</c:v>
                </c:pt>
                <c:pt idx="1">
                  <c:v>160</c:v>
                </c:pt>
                <c:pt idx="2">
                  <c:v>427.5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3-4B88-9A17-F6D68C07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8919416"/>
        <c:axId val="588915888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'Box Plot 1'!$F$29:$H$29</c:f>
              <c:numCache>
                <c:formatCode>General</c:formatCode>
                <c:ptCount val="3"/>
                <c:pt idx="0">
                  <c:v>784</c:v>
                </c:pt>
                <c:pt idx="1">
                  <c:v>756</c:v>
                </c:pt>
                <c:pt idx="2">
                  <c:v>1010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73-4B88-9A17-F6D68C07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919416"/>
        <c:axId val="588915888"/>
      </c:scatterChart>
      <c:catAx>
        <c:axId val="58891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8915888"/>
        <c:crosses val="autoZero"/>
        <c:auto val="1"/>
        <c:lblAlgn val="ctr"/>
        <c:lblOffset val="100"/>
        <c:noMultiLvlLbl val="0"/>
      </c:catAx>
      <c:valAx>
        <c:axId val="58891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919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2'!$E$4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'Box Plot 2'!$F$7:$H$7</c:f>
                <c:numCache>
                  <c:formatCode>General</c:formatCode>
                  <c:ptCount val="3"/>
                  <c:pt idx="0">
                    <c:v>142.5</c:v>
                  </c:pt>
                  <c:pt idx="1">
                    <c:v>785</c:v>
                  </c:pt>
                  <c:pt idx="2">
                    <c:v>342.5</c:v>
                  </c:pt>
                </c:numCache>
              </c:numRef>
            </c:minus>
          </c:errBars>
          <c:cat>
            <c:strRef>
              <c:f>'Box Plot 2'!$F$3:$H$3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2'!$F$4:$H$4</c:f>
              <c:numCache>
                <c:formatCode>General</c:formatCode>
                <c:ptCount val="3"/>
                <c:pt idx="0">
                  <c:v>522.5</c:v>
                </c:pt>
                <c:pt idx="1">
                  <c:v>485</c:v>
                </c:pt>
                <c:pt idx="2">
                  <c:v>772.5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7-40CA-B86D-30C017D2CAAB}"/>
            </c:ext>
          </c:extLst>
        </c:ser>
        <c:ser>
          <c:idx val="1"/>
          <c:order val="1"/>
          <c:tx>
            <c:strRef>
              <c:f>'Box Plot 2'!$E$5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2'!$F$3:$H$3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2'!$F$5:$H$5</c:f>
              <c:numCache>
                <c:formatCode>General</c:formatCode>
                <c:ptCount val="3"/>
                <c:pt idx="0">
                  <c:v>202.5</c:v>
                </c:pt>
                <c:pt idx="1">
                  <c:v>220</c:v>
                </c:pt>
                <c:pt idx="2">
                  <c:v>132.5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7-40CA-B86D-30C017D2CAAB}"/>
            </c:ext>
          </c:extLst>
        </c:ser>
        <c:ser>
          <c:idx val="2"/>
          <c:order val="2"/>
          <c:tx>
            <c:strRef>
              <c:f>'Box Plot 2'!$E$6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2'!$F$8:$H$8</c:f>
                <c:numCache>
                  <c:formatCode>General</c:formatCode>
                  <c:ptCount val="3"/>
                  <c:pt idx="0">
                    <c:v>597.5</c:v>
                  </c:pt>
                  <c:pt idx="1">
                    <c:v>1025</c:v>
                  </c:pt>
                  <c:pt idx="2">
                    <c:v>512.5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'Box Plot 2'!$F$3:$H$3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2'!$F$6:$H$6</c:f>
              <c:numCache>
                <c:formatCode>General</c:formatCode>
                <c:ptCount val="3"/>
                <c:pt idx="0">
                  <c:v>237.5</c:v>
                </c:pt>
                <c:pt idx="1">
                  <c:v>120</c:v>
                </c:pt>
                <c:pt idx="2">
                  <c:v>332.5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7-40CA-B86D-30C017D2C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8918240"/>
        <c:axId val="387842760"/>
      </c:barChart>
      <c:catAx>
        <c:axId val="58891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7842760"/>
        <c:crosses val="autoZero"/>
        <c:auto val="1"/>
        <c:lblAlgn val="ctr"/>
        <c:lblOffset val="100"/>
        <c:noMultiLvlLbl val="0"/>
      </c:catAx>
      <c:valAx>
        <c:axId val="387842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91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2'!$E$4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'Box Plot 2'!$F$7:$H$7</c:f>
                <c:numCache>
                  <c:formatCode>General</c:formatCode>
                  <c:ptCount val="3"/>
                  <c:pt idx="0">
                    <c:v>142.5</c:v>
                  </c:pt>
                  <c:pt idx="1">
                    <c:v>785</c:v>
                  </c:pt>
                  <c:pt idx="2">
                    <c:v>342.5</c:v>
                  </c:pt>
                </c:numCache>
              </c:numRef>
            </c:minus>
          </c:errBars>
          <c:cat>
            <c:strRef>
              <c:f>'Box Plot 2'!$F$22:$H$22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2'!$F$4:$H$4</c:f>
              <c:numCache>
                <c:formatCode>General</c:formatCode>
                <c:ptCount val="3"/>
                <c:pt idx="0">
                  <c:v>522.5</c:v>
                </c:pt>
                <c:pt idx="1">
                  <c:v>485</c:v>
                </c:pt>
                <c:pt idx="2">
                  <c:v>772.5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B-46E5-A0DE-B6B5B77F576F}"/>
            </c:ext>
          </c:extLst>
        </c:ser>
        <c:ser>
          <c:idx val="1"/>
          <c:order val="1"/>
          <c:tx>
            <c:strRef>
              <c:f>'Box Plot 2'!$E$24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2'!$F$22:$H$22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2'!$F$24:$H$24</c:f>
              <c:numCache>
                <c:formatCode>General</c:formatCode>
                <c:ptCount val="3"/>
                <c:pt idx="0">
                  <c:v>220</c:v>
                </c:pt>
                <c:pt idx="1">
                  <c:v>292.5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B-46E5-A0DE-B6B5B77F576F}"/>
            </c:ext>
          </c:extLst>
        </c:ser>
        <c:ser>
          <c:idx val="2"/>
          <c:order val="2"/>
          <c:tx>
            <c:strRef>
              <c:f>'Box Plot 2'!$E$25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2'!$F$8:$H$8</c:f>
                <c:numCache>
                  <c:formatCode>General</c:formatCode>
                  <c:ptCount val="3"/>
                  <c:pt idx="0">
                    <c:v>597.5</c:v>
                  </c:pt>
                  <c:pt idx="1">
                    <c:v>1025</c:v>
                  </c:pt>
                  <c:pt idx="2">
                    <c:v>512.5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'Box Plot 2'!$F$22:$H$22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2'!$F$25:$H$25</c:f>
              <c:numCache>
                <c:formatCode>General</c:formatCode>
                <c:ptCount val="3"/>
                <c:pt idx="0">
                  <c:v>272.5</c:v>
                </c:pt>
                <c:pt idx="1">
                  <c:v>160</c:v>
                </c:pt>
                <c:pt idx="2">
                  <c:v>427.5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B-46E5-A0DE-B6B5B77F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844720"/>
        <c:axId val="387849032"/>
      </c:barChart>
      <c:catAx>
        <c:axId val="38784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7849032"/>
        <c:crosses val="autoZero"/>
        <c:auto val="1"/>
        <c:lblAlgn val="ctr"/>
        <c:lblOffset val="100"/>
        <c:noMultiLvlLbl val="0"/>
      </c:catAx>
      <c:valAx>
        <c:axId val="387849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84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Box Plot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3'!$E$6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'Box Plot 3'!$F$5:$H$5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3'!$F$6:$H$6</c:f>
              <c:numCache>
                <c:formatCode>General</c:formatCode>
                <c:ptCount val="3"/>
                <c:pt idx="0">
                  <c:v>680</c:v>
                </c:pt>
                <c:pt idx="1">
                  <c:v>0</c:v>
                </c:pt>
                <c:pt idx="2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E-4C6B-890E-7716B659F32F}"/>
            </c:ext>
          </c:extLst>
        </c:ser>
        <c:ser>
          <c:idx val="1"/>
          <c:order val="1"/>
          <c:tx>
            <c:strRef>
              <c:f>'Box Plot 3'!$E$7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'Box Plot 3'!$F$5:$H$5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3'!$F$7:$H$7</c:f>
              <c:numCache>
                <c:formatCode>General</c:formatCode>
                <c:ptCount val="3"/>
                <c:pt idx="0">
                  <c:v>125</c:v>
                </c:pt>
                <c:pt idx="1">
                  <c:v>712.5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E-4C6B-890E-7716B659F32F}"/>
            </c:ext>
          </c:extLst>
        </c:ser>
        <c:ser>
          <c:idx val="2"/>
          <c:order val="2"/>
          <c:tx>
            <c:strRef>
              <c:f>'Box Plot 3'!$E$8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3'!$F$5:$H$5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3'!$F$8:$H$8</c:f>
              <c:numCache>
                <c:formatCode>General</c:formatCode>
                <c:ptCount val="3"/>
                <c:pt idx="0">
                  <c:v>220</c:v>
                </c:pt>
                <c:pt idx="1">
                  <c:v>292.5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E-4C6B-890E-7716B659F32F}"/>
            </c:ext>
          </c:extLst>
        </c:ser>
        <c:ser>
          <c:idx val="3"/>
          <c:order val="3"/>
          <c:tx>
            <c:strRef>
              <c:f>'Box Plot 3'!$E$9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3'!$F$10:$H$10</c:f>
                <c:numCache>
                  <c:formatCode>General</c:formatCode>
                  <c:ptCount val="3"/>
                  <c:pt idx="0">
                    <c:v>562.5</c:v>
                  </c:pt>
                  <c:pt idx="1">
                    <c:v>985</c:v>
                  </c:pt>
                  <c:pt idx="2">
                    <c:v>417.5</c:v>
                  </c:pt>
                </c:numCache>
              </c:numRef>
            </c:plus>
          </c:errBars>
          <c:cat>
            <c:strRef>
              <c:f>'Box Plot 3'!$F$5:$H$5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3'!$F$9:$H$9</c:f>
              <c:numCache>
                <c:formatCode>General</c:formatCode>
                <c:ptCount val="3"/>
                <c:pt idx="0">
                  <c:v>272.5</c:v>
                </c:pt>
                <c:pt idx="1">
                  <c:v>160</c:v>
                </c:pt>
                <c:pt idx="2">
                  <c:v>427.5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E-4C6B-890E-7716B659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841584"/>
        <c:axId val="387845112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'Box Plot 3'!$F$11:$H$11</c:f>
              <c:numCache>
                <c:formatCode>General</c:formatCode>
                <c:ptCount val="3"/>
                <c:pt idx="0">
                  <c:v>1084</c:v>
                </c:pt>
                <c:pt idx="1">
                  <c:v>996</c:v>
                </c:pt>
                <c:pt idx="2">
                  <c:v>1310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DE-4C6B-890E-7716B659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41584"/>
        <c:axId val="387845112"/>
      </c:scatterChart>
      <c:scatterChart>
        <c:scatterStyle val="lineMarker"/>
        <c:varyColors val="0"/>
        <c:ser>
          <c:idx val="5"/>
          <c:order val="5"/>
          <c:tx>
            <c:v>s</c:v>
          </c:tx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ADE-4C6B-890E-7716B659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945048"/>
        <c:axId val="504979152"/>
      </c:scatterChart>
      <c:catAx>
        <c:axId val="38784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45112"/>
        <c:crosses val="autoZero"/>
        <c:auto val="1"/>
        <c:lblAlgn val="ctr"/>
        <c:lblOffset val="100"/>
        <c:noMultiLvlLbl val="0"/>
      </c:catAx>
      <c:valAx>
        <c:axId val="387845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841584"/>
        <c:crosses val="autoZero"/>
        <c:crossBetween val="between"/>
      </c:valAx>
      <c:valAx>
        <c:axId val="504979152"/>
        <c:scaling>
          <c:orientation val="minMax"/>
          <c:max val="2200"/>
          <c:min val="-300"/>
        </c:scaling>
        <c:delete val="0"/>
        <c:axPos val="r"/>
        <c:numFmt formatCode="General" sourceLinked="1"/>
        <c:majorTickMark val="out"/>
        <c:minorTickMark val="none"/>
        <c:tickLblPos val="nextTo"/>
        <c:crossAx val="504945048"/>
        <c:crosses val="max"/>
        <c:crossBetween val="midCat"/>
      </c:valAx>
      <c:valAx>
        <c:axId val="504945048"/>
        <c:scaling>
          <c:orientation val="minMax"/>
        </c:scaling>
        <c:delete val="1"/>
        <c:axPos val="b"/>
        <c:majorTickMark val="out"/>
        <c:minorTickMark val="none"/>
        <c:tickLblPos val="nextTo"/>
        <c:crossAx val="504979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Box Plot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'Box Plot 3'!$E$22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'Box Plot 3'!$F$21:$H$21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3'!$F$22:$H$22</c:f>
              <c:numCache>
                <c:formatCode>General</c:formatCode>
                <c:ptCount val="3"/>
                <c:pt idx="0">
                  <c:v>680</c:v>
                </c:pt>
                <c:pt idx="1">
                  <c:v>0</c:v>
                </c:pt>
                <c:pt idx="2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A-48EF-A4F3-EB759E470290}"/>
            </c:ext>
          </c:extLst>
        </c:ser>
        <c:ser>
          <c:idx val="1"/>
          <c:order val="1"/>
          <c:tx>
            <c:strRef>
              <c:f>'Box Plot 3'!$E$23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'Box Plot 3'!$F$21:$H$21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3'!$F$23:$H$23</c:f>
              <c:numCache>
                <c:formatCode>General</c:formatCode>
                <c:ptCount val="3"/>
                <c:pt idx="0">
                  <c:v>125</c:v>
                </c:pt>
                <c:pt idx="1">
                  <c:v>712.5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A-48EF-A4F3-EB759E470290}"/>
            </c:ext>
          </c:extLst>
        </c:ser>
        <c:ser>
          <c:idx val="2"/>
          <c:order val="2"/>
          <c:tx>
            <c:strRef>
              <c:f>'Box Plot 3'!$E$24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'Box Plot 3'!$F$21:$H$21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3'!$F$24:$H$24</c:f>
              <c:numCache>
                <c:formatCode>General</c:formatCode>
                <c:ptCount val="3"/>
                <c:pt idx="0">
                  <c:v>220</c:v>
                </c:pt>
                <c:pt idx="1">
                  <c:v>292.5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A-48EF-A4F3-EB759E470290}"/>
            </c:ext>
          </c:extLst>
        </c:ser>
        <c:ser>
          <c:idx val="3"/>
          <c:order val="3"/>
          <c:tx>
            <c:strRef>
              <c:f>'Box Plot 3'!$E$25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'Box Plot 3'!$F$26:$H$26</c:f>
                <c:numCache>
                  <c:formatCode>General</c:formatCode>
                  <c:ptCount val="3"/>
                  <c:pt idx="0">
                    <c:v>562.5</c:v>
                  </c:pt>
                  <c:pt idx="1">
                    <c:v>985</c:v>
                  </c:pt>
                  <c:pt idx="2">
                    <c:v>417.5</c:v>
                  </c:pt>
                </c:numCache>
              </c:numRef>
            </c:plus>
          </c:errBars>
          <c:cat>
            <c:strRef>
              <c:f>'Box Plot 3'!$F$21:$H$21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'Box Plot 3'!$F$25:$H$25</c:f>
              <c:numCache>
                <c:formatCode>General</c:formatCode>
                <c:ptCount val="3"/>
                <c:pt idx="0">
                  <c:v>272.5</c:v>
                </c:pt>
                <c:pt idx="1">
                  <c:v>160</c:v>
                </c:pt>
                <c:pt idx="2">
                  <c:v>427.5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0A-48EF-A4F3-EB759E47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933680"/>
        <c:axId val="504934856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'Box Plot 3'!$F$27:$H$27</c:f>
              <c:numCache>
                <c:formatCode>General</c:formatCode>
                <c:ptCount val="3"/>
                <c:pt idx="0">
                  <c:v>1084</c:v>
                </c:pt>
                <c:pt idx="1">
                  <c:v>996</c:v>
                </c:pt>
                <c:pt idx="2">
                  <c:v>1310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0A-48EF-A4F3-EB759E47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933680"/>
        <c:axId val="504934856"/>
      </c:scatterChart>
      <c:scatterChart>
        <c:scatterStyle val="lineMarker"/>
        <c:varyColors val="0"/>
        <c:ser>
          <c:idx val="5"/>
          <c:order val="5"/>
          <c:tx>
            <c:v>s</c:v>
          </c:tx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60A-48EF-A4F3-EB759E47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237200"/>
        <c:axId val="504939952"/>
      </c:scatterChart>
      <c:catAx>
        <c:axId val="50493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4934856"/>
        <c:crosses val="autoZero"/>
        <c:auto val="1"/>
        <c:lblAlgn val="ctr"/>
        <c:lblOffset val="100"/>
        <c:noMultiLvlLbl val="0"/>
      </c:catAx>
      <c:valAx>
        <c:axId val="504934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504933680"/>
        <c:crosses val="autoZero"/>
        <c:crossBetween val="between"/>
      </c:valAx>
      <c:valAx>
        <c:axId val="504939952"/>
        <c:scaling>
          <c:orientation val="minMax"/>
          <c:max val="2200"/>
          <c:min val="-300"/>
        </c:scaling>
        <c:delete val="0"/>
        <c:axPos val="r"/>
        <c:numFmt formatCode="General" sourceLinked="1"/>
        <c:majorTickMark val="out"/>
        <c:minorTickMark val="none"/>
        <c:tickLblPos val="nextTo"/>
        <c:crossAx val="461237200"/>
        <c:crosses val="max"/>
        <c:crossBetween val="midCat"/>
      </c:valAx>
      <c:valAx>
        <c:axId val="46123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504939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</xdr:row>
      <xdr:rowOff>4762</xdr:rowOff>
    </xdr:from>
    <xdr:to>
      <xdr:col>16</xdr:col>
      <xdr:colOff>295275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C0F221-06B2-4B7F-B493-8424EF9B8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20</xdr:row>
      <xdr:rowOff>0</xdr:rowOff>
    </xdr:from>
    <xdr:to>
      <xdr:col>16</xdr:col>
      <xdr:colOff>266700</xdr:colOff>
      <xdr:row>34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B2816B-67A9-45C9-AE40-BF6B1A1C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4762</xdr:rowOff>
    </xdr:from>
    <xdr:to>
      <xdr:col>16</xdr:col>
      <xdr:colOff>276225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921AF4-F258-47D7-AA4F-31E2EFA4A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21</xdr:row>
      <xdr:rowOff>4762</xdr:rowOff>
    </xdr:from>
    <xdr:to>
      <xdr:col>16</xdr:col>
      <xdr:colOff>276225</xdr:colOff>
      <xdr:row>35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91892-EFCD-4657-B0C7-61D984628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71437</xdr:rowOff>
    </xdr:from>
    <xdr:to>
      <xdr:col>15</xdr:col>
      <xdr:colOff>466725</xdr:colOff>
      <xdr:row>15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AD060-5325-45CE-9DE2-4D9EFF436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18</xdr:row>
      <xdr:rowOff>33337</xdr:rowOff>
    </xdr:from>
    <xdr:to>
      <xdr:col>15</xdr:col>
      <xdr:colOff>476250</xdr:colOff>
      <xdr:row>32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544EB0-FC43-4B43-A3D4-377B9C314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Basics%2027%20January%202022.xlsx" TargetMode="External"/><Relationship Id="rId1" Type="http://schemas.openxmlformats.org/officeDocument/2006/relationships/externalLinkPath" Target="/Users/user/Documents/A%20Real%20Statistics%202020/Examples/Real%20Statistics%20Examples%20Basics%2027%20Janua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Bar Chart"/>
      <sheetName val="Line Chart"/>
      <sheetName val="Line Chart 2"/>
      <sheetName val="Scatter Chart"/>
      <sheetName val="Step Chart"/>
      <sheetName val="Array Formula"/>
      <sheetName val="Array Function"/>
      <sheetName val="Sort Filter"/>
      <sheetName val="Dynamic"/>
      <sheetName val="ByRow"/>
      <sheetName val="Reduce"/>
      <sheetName val="Make"/>
      <sheetName val="Map"/>
      <sheetName val="XLookup"/>
      <sheetName val="Seek"/>
      <sheetName val="Reformat 1"/>
      <sheetName val="Reformat 2"/>
      <sheetName val="Del Row"/>
      <sheetName val="Sort Rows"/>
      <sheetName val="Reformat"/>
      <sheetName val="Extract"/>
      <sheetName val="Select Col"/>
      <sheetName val="IndexedValues"/>
      <sheetName val="Misc"/>
      <sheetName val="Step Chart 1"/>
      <sheetName val="Lambda 2"/>
      <sheetName val="Prob 0"/>
      <sheetName val="Prob 1"/>
      <sheetName val="Prob 2"/>
      <sheetName val="Central"/>
      <sheetName val="Geo Mean"/>
      <sheetName val="Weighted"/>
      <sheetName val="Var"/>
      <sheetName val="Combined"/>
      <sheetName val="SKEW"/>
      <sheetName val="Rank 0"/>
      <sheetName val="Rank 1"/>
      <sheetName val="Rank 2"/>
      <sheetName val="HD"/>
      <sheetName val="Desc 1"/>
      <sheetName val="Desc 2"/>
      <sheetName val="Freq"/>
      <sheetName val="Freq 2"/>
      <sheetName val="Histogram"/>
      <sheetName val="Histogram 1"/>
      <sheetName val="Box Plot 1"/>
      <sheetName val="Box Plot 2"/>
      <sheetName val="Box Plot 3"/>
      <sheetName val="Box Plot 4"/>
      <sheetName val="Box Plot 5"/>
      <sheetName val="Box Plot 6"/>
      <sheetName val="Dot 1"/>
      <sheetName val="Dot 2"/>
      <sheetName val="ROC"/>
      <sheetName val="ROC 1"/>
      <sheetName val="AUC"/>
      <sheetName val="Winsor"/>
      <sheetName val="M-est"/>
      <sheetName val="Lp"/>
      <sheetName val="Lp Median"/>
      <sheetName val="Norm Outlier"/>
      <sheetName val="Sym Outlier"/>
      <sheetName val="Skew Outlier"/>
      <sheetName val="HD Outlier"/>
      <sheetName val="Missing"/>
      <sheetName val="Diversity 1"/>
      <sheetName val="Diversity 2"/>
      <sheetName val="Diversity 3"/>
      <sheetName val="Power"/>
      <sheetName val="Multiple tests"/>
      <sheetName val="Graph"/>
      <sheetName val="Gamma"/>
      <sheetName val="SUMIF"/>
      <sheetName val="Match"/>
      <sheetName val="Conversion 1"/>
      <sheetName val="Conversion 2"/>
      <sheetName val="Cat Code"/>
      <sheetName val="Table Lookup"/>
      <sheetName val="Sampling"/>
      <sheetName val="Chart s.e."/>
      <sheetName val=" Color 1"/>
      <sheetName val="Color 1a"/>
      <sheetName val="Color 2"/>
      <sheetName val="Bitwise"/>
      <sheetName val="Text"/>
      <sheetName val="Grade"/>
      <sheetName val="Int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L3" t="str">
            <v>Brand A</v>
          </cell>
          <cell r="M3" t="str">
            <v>Brand B</v>
          </cell>
          <cell r="N3" t="str">
            <v>Brand C</v>
          </cell>
        </row>
        <row r="4">
          <cell r="K4" t="str">
            <v>Min</v>
          </cell>
          <cell r="L4">
            <v>380</v>
          </cell>
          <cell r="M4">
            <v>300</v>
          </cell>
          <cell r="N4">
            <v>430</v>
          </cell>
        </row>
        <row r="5">
          <cell r="K5" t="str">
            <v>Q1-Min</v>
          </cell>
          <cell r="L5">
            <v>142.5</v>
          </cell>
          <cell r="M5">
            <v>185</v>
          </cell>
          <cell r="N5">
            <v>342.5</v>
          </cell>
        </row>
        <row r="6">
          <cell r="K6" t="str">
            <v>Med-Q1</v>
          </cell>
          <cell r="L6">
            <v>202.5</v>
          </cell>
          <cell r="M6">
            <v>220</v>
          </cell>
          <cell r="N6">
            <v>132.5</v>
          </cell>
        </row>
        <row r="7">
          <cell r="K7" t="str">
            <v>Q3-Med</v>
          </cell>
          <cell r="L7">
            <v>237.5</v>
          </cell>
          <cell r="M7">
            <v>120</v>
          </cell>
          <cell r="N7">
            <v>332.5</v>
          </cell>
        </row>
        <row r="8">
          <cell r="L8">
            <v>597.5</v>
          </cell>
          <cell r="M8">
            <v>1025</v>
          </cell>
          <cell r="N8">
            <v>512.5</v>
          </cell>
        </row>
        <row r="23">
          <cell r="F23" t="str">
            <v>Brand A</v>
          </cell>
          <cell r="G23" t="str">
            <v>Brand B</v>
          </cell>
          <cell r="H23" t="str">
            <v>Brand C</v>
          </cell>
        </row>
        <row r="24">
          <cell r="E24" t="str">
            <v>Min</v>
          </cell>
          <cell r="F24">
            <v>380</v>
          </cell>
          <cell r="G24">
            <v>300</v>
          </cell>
          <cell r="H24">
            <v>430</v>
          </cell>
        </row>
        <row r="25">
          <cell r="E25" t="str">
            <v>Q1-Min</v>
          </cell>
          <cell r="F25">
            <v>125</v>
          </cell>
          <cell r="G25">
            <v>112.5</v>
          </cell>
          <cell r="H25">
            <v>305</v>
          </cell>
        </row>
        <row r="26">
          <cell r="E26" t="str">
            <v>Med-Q1</v>
          </cell>
          <cell r="F26">
            <v>220</v>
          </cell>
          <cell r="G26">
            <v>292.5</v>
          </cell>
          <cell r="H26">
            <v>170</v>
          </cell>
        </row>
        <row r="27">
          <cell r="E27" t="str">
            <v>Q3-Med</v>
          </cell>
          <cell r="F27">
            <v>272.5</v>
          </cell>
          <cell r="G27">
            <v>160</v>
          </cell>
          <cell r="H27">
            <v>427.5</v>
          </cell>
        </row>
        <row r="28">
          <cell r="F28">
            <v>562.5</v>
          </cell>
          <cell r="G28">
            <v>985</v>
          </cell>
          <cell r="H28">
            <v>417.5</v>
          </cell>
        </row>
        <row r="29">
          <cell r="F29">
            <v>784</v>
          </cell>
          <cell r="G29">
            <v>756</v>
          </cell>
          <cell r="H29">
            <v>1010</v>
          </cell>
        </row>
      </sheetData>
      <sheetData sheetId="48">
        <row r="3">
          <cell r="F3" t="str">
            <v>Brand A</v>
          </cell>
          <cell r="G3" t="str">
            <v>Brand B</v>
          </cell>
          <cell r="H3" t="str">
            <v>Brand C</v>
          </cell>
        </row>
        <row r="4">
          <cell r="E4" t="str">
            <v>Q1</v>
          </cell>
          <cell r="F4">
            <v>522.5</v>
          </cell>
          <cell r="G4">
            <v>485</v>
          </cell>
          <cell r="H4">
            <v>772.5</v>
          </cell>
        </row>
        <row r="5">
          <cell r="E5" t="str">
            <v>Med-Q1</v>
          </cell>
          <cell r="F5">
            <v>202.5</v>
          </cell>
          <cell r="G5">
            <v>220</v>
          </cell>
          <cell r="H5">
            <v>132.5</v>
          </cell>
        </row>
        <row r="6">
          <cell r="E6" t="str">
            <v>Q3-Med</v>
          </cell>
          <cell r="F6">
            <v>237.5</v>
          </cell>
          <cell r="G6">
            <v>120</v>
          </cell>
          <cell r="H6">
            <v>332.5</v>
          </cell>
        </row>
        <row r="7">
          <cell r="F7">
            <v>142.5</v>
          </cell>
          <cell r="G7">
            <v>785</v>
          </cell>
          <cell r="H7">
            <v>342.5</v>
          </cell>
        </row>
        <row r="8">
          <cell r="F8">
            <v>597.5</v>
          </cell>
          <cell r="G8">
            <v>1025</v>
          </cell>
          <cell r="H8">
            <v>512.5</v>
          </cell>
        </row>
        <row r="22">
          <cell r="F22" t="str">
            <v>Brand A</v>
          </cell>
          <cell r="G22" t="str">
            <v>Brand B</v>
          </cell>
          <cell r="H22" t="str">
            <v>Brand C</v>
          </cell>
        </row>
        <row r="24">
          <cell r="E24" t="str">
            <v>Med-Q1</v>
          </cell>
          <cell r="F24">
            <v>220</v>
          </cell>
          <cell r="G24">
            <v>292.5</v>
          </cell>
          <cell r="H24">
            <v>170</v>
          </cell>
        </row>
        <row r="25">
          <cell r="E25" t="str">
            <v>Q3-Med</v>
          </cell>
          <cell r="F25">
            <v>272.5</v>
          </cell>
          <cell r="G25">
            <v>160</v>
          </cell>
          <cell r="H25">
            <v>427.5</v>
          </cell>
        </row>
      </sheetData>
      <sheetData sheetId="49">
        <row r="5">
          <cell r="F5" t="str">
            <v>Brand A</v>
          </cell>
          <cell r="G5" t="str">
            <v>Brand B</v>
          </cell>
          <cell r="H5" t="str">
            <v>Brand C</v>
          </cell>
        </row>
        <row r="6">
          <cell r="E6" t="str">
            <v>Min</v>
          </cell>
          <cell r="F6">
            <v>680</v>
          </cell>
          <cell r="G6">
            <v>0</v>
          </cell>
          <cell r="H6">
            <v>730</v>
          </cell>
        </row>
        <row r="7">
          <cell r="E7" t="str">
            <v>Q1-Min</v>
          </cell>
          <cell r="F7">
            <v>125</v>
          </cell>
          <cell r="G7">
            <v>712.5</v>
          </cell>
          <cell r="H7">
            <v>305</v>
          </cell>
        </row>
        <row r="8">
          <cell r="E8" t="str">
            <v>Med-Q1</v>
          </cell>
          <cell r="F8">
            <v>220</v>
          </cell>
          <cell r="G8">
            <v>292.5</v>
          </cell>
          <cell r="H8">
            <v>170</v>
          </cell>
        </row>
        <row r="9">
          <cell r="E9" t="str">
            <v>Q3-Med</v>
          </cell>
          <cell r="F9">
            <v>272.5</v>
          </cell>
          <cell r="G9">
            <v>160</v>
          </cell>
          <cell r="H9">
            <v>427.5</v>
          </cell>
        </row>
        <row r="10">
          <cell r="F10">
            <v>562.5</v>
          </cell>
          <cell r="G10">
            <v>985</v>
          </cell>
          <cell r="H10">
            <v>417.5</v>
          </cell>
        </row>
        <row r="11">
          <cell r="F11">
            <v>1084</v>
          </cell>
          <cell r="G11">
            <v>996</v>
          </cell>
          <cell r="H11">
            <v>1310</v>
          </cell>
        </row>
        <row r="21">
          <cell r="F21" t="str">
            <v>Brand A</v>
          </cell>
          <cell r="G21" t="str">
            <v>Brand B</v>
          </cell>
          <cell r="H21" t="str">
            <v>Brand C</v>
          </cell>
        </row>
        <row r="22">
          <cell r="E22" t="str">
            <v>Min</v>
          </cell>
          <cell r="F22">
            <v>680</v>
          </cell>
          <cell r="G22">
            <v>0</v>
          </cell>
          <cell r="H22">
            <v>730</v>
          </cell>
        </row>
        <row r="23">
          <cell r="E23" t="str">
            <v>Q1-Min</v>
          </cell>
          <cell r="F23">
            <v>125</v>
          </cell>
          <cell r="G23">
            <v>712.5</v>
          </cell>
          <cell r="H23">
            <v>305</v>
          </cell>
        </row>
        <row r="24">
          <cell r="E24" t="str">
            <v>Med-Q1</v>
          </cell>
          <cell r="F24">
            <v>220</v>
          </cell>
          <cell r="G24">
            <v>292.5</v>
          </cell>
          <cell r="H24">
            <v>170</v>
          </cell>
        </row>
        <row r="25">
          <cell r="E25" t="str">
            <v>Q3-Med</v>
          </cell>
          <cell r="F25">
            <v>272.5</v>
          </cell>
          <cell r="G25">
            <v>160</v>
          </cell>
          <cell r="H25">
            <v>427.5</v>
          </cell>
        </row>
        <row r="26">
          <cell r="F26">
            <v>562.5</v>
          </cell>
          <cell r="G26">
            <v>985</v>
          </cell>
          <cell r="H26">
            <v>417.5</v>
          </cell>
        </row>
        <row r="27">
          <cell r="F27">
            <v>1084</v>
          </cell>
          <cell r="G27">
            <v>996</v>
          </cell>
          <cell r="H27">
            <v>1310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12C1-5AAE-461C-BEB4-FDD997DDE255}">
  <sheetPr codeName="Sheet1"/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19</v>
      </c>
    </row>
    <row r="2" spans="1:2" x14ac:dyDescent="0.35">
      <c r="A2" t="s">
        <v>22</v>
      </c>
    </row>
    <row r="4" spans="1:2" x14ac:dyDescent="0.35">
      <c r="A4" t="s">
        <v>20</v>
      </c>
      <c r="B4" s="23">
        <v>45285</v>
      </c>
    </row>
    <row r="6" spans="1:2" x14ac:dyDescent="0.35">
      <c r="A6" s="2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066DB-0F9D-4265-BE3C-DEC50ED90123}">
  <sheetPr codeName="Sheet20"/>
  <dimension ref="A1:N29"/>
  <sheetViews>
    <sheetView workbookViewId="0"/>
  </sheetViews>
  <sheetFormatPr defaultRowHeight="14.5" x14ac:dyDescent="0.35"/>
  <sheetData>
    <row r="1" spans="1:14" x14ac:dyDescent="0.35">
      <c r="A1" s="1" t="s">
        <v>0</v>
      </c>
      <c r="B1" s="1"/>
      <c r="C1" s="1"/>
      <c r="D1" s="1"/>
      <c r="J1" t="s">
        <v>1</v>
      </c>
    </row>
    <row r="3" spans="1:14" x14ac:dyDescent="0.35">
      <c r="A3" s="2" t="s">
        <v>2</v>
      </c>
      <c r="B3" s="2" t="s">
        <v>3</v>
      </c>
      <c r="C3" s="2" t="s">
        <v>4</v>
      </c>
      <c r="D3" s="3"/>
      <c r="E3" s="3"/>
      <c r="F3" s="2" t="s">
        <v>2</v>
      </c>
      <c r="G3" s="2" t="s">
        <v>3</v>
      </c>
      <c r="H3" s="2" t="s">
        <v>4</v>
      </c>
      <c r="L3" s="2" t="s">
        <v>2</v>
      </c>
      <c r="M3" s="2" t="s">
        <v>3</v>
      </c>
      <c r="N3" s="2" t="s">
        <v>4</v>
      </c>
    </row>
    <row r="4" spans="1:14" x14ac:dyDescent="0.35">
      <c r="A4">
        <v>1020</v>
      </c>
      <c r="B4">
        <v>840</v>
      </c>
      <c r="C4">
        <v>1430</v>
      </c>
      <c r="E4" t="s">
        <v>5</v>
      </c>
      <c r="F4">
        <f>MIN(A4:A13)</f>
        <v>380</v>
      </c>
      <c r="G4">
        <f>MIN(B4:B13)</f>
        <v>300</v>
      </c>
      <c r="H4">
        <f>MIN(C4:C13)</f>
        <v>430</v>
      </c>
      <c r="K4" t="s">
        <v>5</v>
      </c>
      <c r="L4">
        <f>MIN(A4:A13)</f>
        <v>380</v>
      </c>
      <c r="M4">
        <f>MIN(B4:B13)</f>
        <v>300</v>
      </c>
      <c r="N4">
        <f>MIN(C4:C13)</f>
        <v>430</v>
      </c>
    </row>
    <row r="5" spans="1:14" x14ac:dyDescent="0.35">
      <c r="A5">
        <v>1560</v>
      </c>
      <c r="B5">
        <v>940</v>
      </c>
      <c r="C5">
        <v>1750</v>
      </c>
      <c r="E5" t="s">
        <v>6</v>
      </c>
      <c r="F5">
        <f>QUARTILE(A4:A13,1)-F4</f>
        <v>142.5</v>
      </c>
      <c r="G5">
        <f>QUARTILE(B4:B13,1)-G4</f>
        <v>185</v>
      </c>
      <c r="H5">
        <f>QUARTILE(C4:C13,1)-H4</f>
        <v>342.5</v>
      </c>
      <c r="K5" t="s">
        <v>6</v>
      </c>
      <c r="L5">
        <f>QUARTILE(A4:A13,1)-L4</f>
        <v>142.5</v>
      </c>
      <c r="M5">
        <f>QUARTILE(B4:B13,1)-M4</f>
        <v>185</v>
      </c>
      <c r="N5">
        <f>QUARTILE(C4:C13,1)-N4</f>
        <v>342.5</v>
      </c>
    </row>
    <row r="6" spans="1:14" x14ac:dyDescent="0.35">
      <c r="A6">
        <v>560</v>
      </c>
      <c r="B6">
        <v>780</v>
      </c>
      <c r="C6">
        <v>870</v>
      </c>
      <c r="E6" t="s">
        <v>7</v>
      </c>
      <c r="F6">
        <f>MEDIAN(A4:A13)-QUARTILE(A4:A13,1)</f>
        <v>202.5</v>
      </c>
      <c r="G6">
        <f>MEDIAN(B4:B13)-QUARTILE(B4:B13,1)</f>
        <v>220</v>
      </c>
      <c r="H6">
        <f>MEDIAN(C4:C13)-QUARTILE(C4:C13,1)</f>
        <v>132.5</v>
      </c>
      <c r="K6" t="s">
        <v>7</v>
      </c>
      <c r="L6">
        <f>MEDIAN(A4:A13)-QUARTILE(A4:A13,1)</f>
        <v>202.5</v>
      </c>
      <c r="M6">
        <f>MEDIAN(B4:B13)-QUARTILE(B4:B13,1)</f>
        <v>220</v>
      </c>
      <c r="N6">
        <f>MEDIAN(C4:C13)-QUARTILE(C4:C13,1)</f>
        <v>132.5</v>
      </c>
    </row>
    <row r="7" spans="1:14" x14ac:dyDescent="0.35">
      <c r="A7">
        <v>780</v>
      </c>
      <c r="B7">
        <v>650</v>
      </c>
      <c r="C7">
        <v>920</v>
      </c>
      <c r="E7" t="s">
        <v>8</v>
      </c>
      <c r="F7">
        <f>QUARTILE(A4:A13,3)-MEDIAN(A4:A13)</f>
        <v>237.5</v>
      </c>
      <c r="G7">
        <f>QUARTILE(B4:B13,3)-MEDIAN(B4:B13)</f>
        <v>120</v>
      </c>
      <c r="H7">
        <f>QUARTILE(C4:C13,3)-MEDIAN(C4:C13)</f>
        <v>332.5</v>
      </c>
      <c r="K7" t="s">
        <v>8</v>
      </c>
      <c r="L7">
        <f>QUARTILE(A4:A13,3)-MEDIAN(A4:A13)</f>
        <v>237.5</v>
      </c>
      <c r="M7">
        <f>QUARTILE(B4:B13,3)-MEDIAN(B4:B13)</f>
        <v>120</v>
      </c>
      <c r="N7">
        <f>QUARTILE(C4:C13,3)-MEDIAN(C4:C13)</f>
        <v>332.5</v>
      </c>
    </row>
    <row r="8" spans="1:14" x14ac:dyDescent="0.35">
      <c r="A8">
        <v>990</v>
      </c>
      <c r="B8">
        <v>720</v>
      </c>
      <c r="C8">
        <v>1300</v>
      </c>
      <c r="E8" t="s">
        <v>9</v>
      </c>
      <c r="F8">
        <f>MAX(A4:A13)-QUARTILE(A4:A13,3)</f>
        <v>597.5</v>
      </c>
      <c r="G8">
        <f>MAX(B4:B13)-QUARTILE(B4:B13,3)</f>
        <v>1025</v>
      </c>
      <c r="H8">
        <f>MAX(C4:C13)-QUARTILE(C4:C13,3)</f>
        <v>512.5</v>
      </c>
      <c r="K8" t="s">
        <v>9</v>
      </c>
      <c r="L8">
        <f>MAX(A4:A13)-QUARTILE(A4:A13,3)</f>
        <v>597.5</v>
      </c>
      <c r="M8">
        <f>MAX(B4:B13)-QUARTILE(B4:B13,3)</f>
        <v>1025</v>
      </c>
      <c r="N8">
        <f>MAX(C4:C13)-QUARTILE(C4:C13,3)</f>
        <v>512.5</v>
      </c>
    </row>
    <row r="9" spans="1:14" x14ac:dyDescent="0.35">
      <c r="A9">
        <v>670</v>
      </c>
      <c r="B9">
        <v>430</v>
      </c>
      <c r="C9">
        <v>890</v>
      </c>
      <c r="E9" t="s">
        <v>10</v>
      </c>
      <c r="F9" s="4">
        <f>AVERAGE(A4:A13)</f>
        <v>784</v>
      </c>
      <c r="G9" s="4">
        <f>AVERAGE(B4:B13)</f>
        <v>756</v>
      </c>
      <c r="H9" s="4">
        <f>AVERAGE(C4:C13)</f>
        <v>1010</v>
      </c>
    </row>
    <row r="10" spans="1:14" x14ac:dyDescent="0.35">
      <c r="A10">
        <v>510</v>
      </c>
      <c r="B10">
        <v>1850</v>
      </c>
      <c r="C10">
        <v>740</v>
      </c>
    </row>
    <row r="11" spans="1:14" x14ac:dyDescent="0.35">
      <c r="A11">
        <v>490</v>
      </c>
      <c r="B11">
        <v>300</v>
      </c>
      <c r="C11">
        <v>720</v>
      </c>
    </row>
    <row r="12" spans="1:14" x14ac:dyDescent="0.35">
      <c r="A12">
        <v>380</v>
      </c>
      <c r="B12">
        <v>360</v>
      </c>
      <c r="C12">
        <v>430</v>
      </c>
    </row>
    <row r="13" spans="1:14" x14ac:dyDescent="0.35">
      <c r="A13" s="4">
        <v>880</v>
      </c>
      <c r="B13" s="4">
        <v>690</v>
      </c>
      <c r="C13" s="4">
        <v>1050</v>
      </c>
    </row>
    <row r="19" spans="5:10" x14ac:dyDescent="0.35">
      <c r="J19" t="s">
        <v>11</v>
      </c>
    </row>
    <row r="21" spans="5:10" x14ac:dyDescent="0.35">
      <c r="E21" t="s">
        <v>12</v>
      </c>
    </row>
    <row r="23" spans="5:10" x14ac:dyDescent="0.35">
      <c r="F23" s="5" t="str">
        <f>A3</f>
        <v>Brand A</v>
      </c>
      <c r="G23" s="5" t="str">
        <f>B3</f>
        <v>Brand B</v>
      </c>
      <c r="H23" s="5" t="str">
        <f>C3</f>
        <v>Brand C</v>
      </c>
    </row>
    <row r="24" spans="5:10" x14ac:dyDescent="0.35">
      <c r="E24" t="s">
        <v>5</v>
      </c>
      <c r="F24" s="6">
        <f>MIN(A4:A13)</f>
        <v>380</v>
      </c>
      <c r="G24" s="7">
        <f>MIN(B4:B13)</f>
        <v>300</v>
      </c>
      <c r="H24" s="8">
        <f>MIN(C4:C13)</f>
        <v>430</v>
      </c>
    </row>
    <row r="25" spans="5:10" x14ac:dyDescent="0.35">
      <c r="E25" t="s">
        <v>6</v>
      </c>
      <c r="F25" s="9">
        <f>_xlfn.QUARTILE.EXC(A4:A13,1)-F24</f>
        <v>125</v>
      </c>
      <c r="G25">
        <f>_xlfn.QUARTILE.EXC(B4:B13,1)-G24</f>
        <v>112.5</v>
      </c>
      <c r="H25" s="10">
        <f>_xlfn.QUARTILE.EXC(C4:C13,1)-H24</f>
        <v>305</v>
      </c>
    </row>
    <row r="26" spans="5:10" x14ac:dyDescent="0.35">
      <c r="E26" t="s">
        <v>7</v>
      </c>
      <c r="F26" s="9">
        <f>MEDIAN(A4:A13)-_xlfn.QUARTILE.EXC(A4:A13,1)</f>
        <v>220</v>
      </c>
      <c r="G26">
        <f>MEDIAN(B4:B13)-_xlfn.QUARTILE.EXC(B4:B13,1)</f>
        <v>292.5</v>
      </c>
      <c r="H26" s="10">
        <f>MEDIAN(C4:C13)-_xlfn.QUARTILE.EXC(C4:C13,1)</f>
        <v>170</v>
      </c>
    </row>
    <row r="27" spans="5:10" x14ac:dyDescent="0.35">
      <c r="E27" t="s">
        <v>8</v>
      </c>
      <c r="F27" s="9">
        <f>_xlfn.QUARTILE.EXC(A4:A13,3)-MEDIAN(A4:A13)</f>
        <v>272.5</v>
      </c>
      <c r="G27">
        <f>_xlfn.QUARTILE.EXC(B4:B13,3)-MEDIAN(B4:B13)</f>
        <v>160</v>
      </c>
      <c r="H27" s="10">
        <f>_xlfn.QUARTILE.EXC(C4:C13,3)-MEDIAN(C4:C13)</f>
        <v>427.5</v>
      </c>
    </row>
    <row r="28" spans="5:10" x14ac:dyDescent="0.35">
      <c r="E28" t="s">
        <v>9</v>
      </c>
      <c r="F28" s="9">
        <f>MAX(A4:A13)-_xlfn.QUARTILE.EXC(A4:A13,3)</f>
        <v>562.5</v>
      </c>
      <c r="G28">
        <f>MAX(B4:B13)-_xlfn.QUARTILE.EXC(B4:B13,3)</f>
        <v>985</v>
      </c>
      <c r="H28" s="10">
        <f>MAX(C4:C13)-_xlfn.QUARTILE.EXC(C4:C13,3)</f>
        <v>417.5</v>
      </c>
    </row>
    <row r="29" spans="5:10" x14ac:dyDescent="0.35">
      <c r="E29" t="s">
        <v>10</v>
      </c>
      <c r="F29" s="11">
        <f>AVERAGE(A4:A13)</f>
        <v>784</v>
      </c>
      <c r="G29" s="4">
        <f>AVERAGE(B4:B13)</f>
        <v>756</v>
      </c>
      <c r="H29" s="12">
        <f>AVERAGE(C4:C13)</f>
        <v>1010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EA52-8155-419B-A0C6-E697F6984114}">
  <sheetPr codeName="Sheet21"/>
  <dimension ref="A1:H27"/>
  <sheetViews>
    <sheetView workbookViewId="0"/>
  </sheetViews>
  <sheetFormatPr defaultRowHeight="14.5" x14ac:dyDescent="0.35"/>
  <sheetData>
    <row r="1" spans="1:8" x14ac:dyDescent="0.35">
      <c r="A1" s="1" t="s">
        <v>13</v>
      </c>
      <c r="B1" s="1"/>
      <c r="C1" s="1"/>
      <c r="D1" s="1"/>
      <c r="F1" t="s">
        <v>14</v>
      </c>
    </row>
    <row r="3" spans="1:8" x14ac:dyDescent="0.35">
      <c r="A3" s="2" t="s">
        <v>2</v>
      </c>
      <c r="B3" s="2" t="s">
        <v>3</v>
      </c>
      <c r="C3" s="2" t="s">
        <v>4</v>
      </c>
      <c r="D3" s="3"/>
      <c r="E3" s="3"/>
      <c r="F3" s="2" t="s">
        <v>2</v>
      </c>
      <c r="G3" s="2" t="s">
        <v>3</v>
      </c>
      <c r="H3" s="2" t="s">
        <v>4</v>
      </c>
    </row>
    <row r="4" spans="1:8" x14ac:dyDescent="0.35">
      <c r="A4">
        <v>1020</v>
      </c>
      <c r="B4">
        <v>840</v>
      </c>
      <c r="C4">
        <v>1430</v>
      </c>
      <c r="E4" t="s">
        <v>15</v>
      </c>
      <c r="F4">
        <f>QUARTILE(A4:A13,1)</f>
        <v>522.5</v>
      </c>
      <c r="G4">
        <f>QUARTILE(B4:B13,1)</f>
        <v>485</v>
      </c>
      <c r="H4">
        <f>QUARTILE(C4:C13,1)</f>
        <v>772.5</v>
      </c>
    </row>
    <row r="5" spans="1:8" x14ac:dyDescent="0.35">
      <c r="A5">
        <v>1560</v>
      </c>
      <c r="B5">
        <v>940</v>
      </c>
      <c r="C5">
        <v>1750</v>
      </c>
      <c r="E5" t="s">
        <v>7</v>
      </c>
      <c r="F5">
        <f>MEDIAN(A4:A13)-F4</f>
        <v>202.5</v>
      </c>
      <c r="G5">
        <f>MEDIAN(B4:B13)-G4</f>
        <v>220</v>
      </c>
      <c r="H5">
        <f>MEDIAN(C4:C13)-H4</f>
        <v>132.5</v>
      </c>
    </row>
    <row r="6" spans="1:8" x14ac:dyDescent="0.35">
      <c r="A6">
        <v>560</v>
      </c>
      <c r="B6">
        <v>780</v>
      </c>
      <c r="C6">
        <v>870</v>
      </c>
      <c r="E6" t="s">
        <v>8</v>
      </c>
      <c r="F6">
        <f>QUARTILE(A4:A13,3)-MEDIAN(A4:A13)</f>
        <v>237.5</v>
      </c>
      <c r="G6">
        <f>QUARTILE(B4:B13,3)-MEDIAN(B4:B13)</f>
        <v>120</v>
      </c>
      <c r="H6">
        <f>QUARTILE(C4:C13,3)-MEDIAN(C4:C13)</f>
        <v>332.5</v>
      </c>
    </row>
    <row r="7" spans="1:8" x14ac:dyDescent="0.35">
      <c r="A7">
        <v>780</v>
      </c>
      <c r="B7">
        <v>650</v>
      </c>
      <c r="C7">
        <v>920</v>
      </c>
      <c r="E7" t="s">
        <v>6</v>
      </c>
      <c r="F7">
        <f>F4-MIN(A4:A13)</f>
        <v>142.5</v>
      </c>
      <c r="G7">
        <f>G4-MIN(B4:B13)</f>
        <v>785</v>
      </c>
      <c r="H7">
        <f>H4-MIN(C4:C13)</f>
        <v>342.5</v>
      </c>
    </row>
    <row r="8" spans="1:8" x14ac:dyDescent="0.35">
      <c r="A8">
        <v>990</v>
      </c>
      <c r="B8">
        <v>720</v>
      </c>
      <c r="C8">
        <v>1300</v>
      </c>
      <c r="E8" t="s">
        <v>9</v>
      </c>
      <c r="F8" s="4">
        <f>MAX(A4:A13)-QUARTILE(A4:A13,3)</f>
        <v>597.5</v>
      </c>
      <c r="G8" s="4">
        <f>MAX(B4:B13)-QUARTILE(B4:B13,3)</f>
        <v>1025</v>
      </c>
      <c r="H8" s="4">
        <f>MAX(C4:C13)-QUARTILE(C4:C13,3)</f>
        <v>512.5</v>
      </c>
    </row>
    <row r="9" spans="1:8" x14ac:dyDescent="0.35">
      <c r="A9">
        <v>670</v>
      </c>
      <c r="B9">
        <v>430</v>
      </c>
      <c r="C9">
        <v>890</v>
      </c>
    </row>
    <row r="10" spans="1:8" x14ac:dyDescent="0.35">
      <c r="A10">
        <v>510</v>
      </c>
      <c r="B10">
        <v>1850</v>
      </c>
      <c r="C10">
        <v>740</v>
      </c>
    </row>
    <row r="11" spans="1:8" x14ac:dyDescent="0.35">
      <c r="A11">
        <v>490</v>
      </c>
      <c r="B11">
        <v>-300</v>
      </c>
      <c r="C11">
        <v>720</v>
      </c>
    </row>
    <row r="12" spans="1:8" x14ac:dyDescent="0.35">
      <c r="A12">
        <v>380</v>
      </c>
      <c r="B12">
        <v>360</v>
      </c>
      <c r="C12">
        <v>430</v>
      </c>
    </row>
    <row r="13" spans="1:8" x14ac:dyDescent="0.35">
      <c r="A13" s="4">
        <v>880</v>
      </c>
      <c r="B13" s="4">
        <v>690</v>
      </c>
      <c r="C13" s="4">
        <v>1050</v>
      </c>
    </row>
    <row r="20" spans="5:8" x14ac:dyDescent="0.35">
      <c r="F20" t="s">
        <v>16</v>
      </c>
    </row>
    <row r="22" spans="5:8" x14ac:dyDescent="0.35">
      <c r="E22" s="3"/>
      <c r="F22" s="2" t="s">
        <v>2</v>
      </c>
      <c r="G22" s="2" t="s">
        <v>3</v>
      </c>
      <c r="H22" s="2" t="s">
        <v>4</v>
      </c>
    </row>
    <row r="23" spans="5:8" x14ac:dyDescent="0.35">
      <c r="E23" t="s">
        <v>15</v>
      </c>
      <c r="F23">
        <f>_xlfn.QUARTILE.EXC(A4:A13,1)</f>
        <v>505</v>
      </c>
      <c r="G23">
        <f>_xlfn.QUARTILE.EXC(B4:B13,1)</f>
        <v>412.5</v>
      </c>
      <c r="H23">
        <f>_xlfn.QUARTILE.EXC(C4:C13,1)</f>
        <v>735</v>
      </c>
    </row>
    <row r="24" spans="5:8" x14ac:dyDescent="0.35">
      <c r="E24" t="s">
        <v>7</v>
      </c>
      <c r="F24">
        <f>MEDIAN(A4:A13)-F23</f>
        <v>220</v>
      </c>
      <c r="G24">
        <f>MEDIAN(B4:B13)-G23</f>
        <v>292.5</v>
      </c>
      <c r="H24">
        <f>MEDIAN(C4:C13)-H23</f>
        <v>170</v>
      </c>
    </row>
    <row r="25" spans="5:8" x14ac:dyDescent="0.35">
      <c r="E25" t="s">
        <v>8</v>
      </c>
      <c r="F25">
        <f>_xlfn.QUARTILE.EXC(A4:A13,3)-MEDIAN(A4:A13)</f>
        <v>272.5</v>
      </c>
      <c r="G25">
        <f>_xlfn.QUARTILE.EXC(B4:B13,3)-MEDIAN(B4:B13)</f>
        <v>160</v>
      </c>
      <c r="H25">
        <f>_xlfn.QUARTILE.EXC(C4:C13,3)-MEDIAN(C4:C13)</f>
        <v>427.5</v>
      </c>
    </row>
    <row r="26" spans="5:8" x14ac:dyDescent="0.35">
      <c r="E26" t="s">
        <v>6</v>
      </c>
      <c r="F26">
        <f>F23-MIN(A4:A13)</f>
        <v>125</v>
      </c>
      <c r="G26">
        <f>G23-MIN(B4:B13)</f>
        <v>712.5</v>
      </c>
      <c r="H26">
        <f>H23-MIN(C4:C13)</f>
        <v>305</v>
      </c>
    </row>
    <row r="27" spans="5:8" x14ac:dyDescent="0.35">
      <c r="E27" t="s">
        <v>9</v>
      </c>
      <c r="F27" s="4">
        <f>MAX(A4:A13)-_xlfn.QUARTILE.EXC(A4:A13,3)</f>
        <v>562.5</v>
      </c>
      <c r="G27" s="4">
        <f>MAX(B4:B13)-_xlfn.QUARTILE.EXC(B4:B13,3)</f>
        <v>985</v>
      </c>
      <c r="H27" s="4">
        <f>MAX(C4:C13)-_xlfn.QUARTILE.EXC(C4:C13,3)</f>
        <v>417.5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CA37-92E8-4BA8-93A9-BB17E4CC8AEA}">
  <sheetPr codeName="Sheet97"/>
  <dimension ref="A1:H29"/>
  <sheetViews>
    <sheetView workbookViewId="0"/>
  </sheetViews>
  <sheetFormatPr defaultRowHeight="14.5" x14ac:dyDescent="0.35"/>
  <cols>
    <col min="5" max="5" width="9.7265625" customWidth="1"/>
  </cols>
  <sheetData>
    <row r="1" spans="1:8" x14ac:dyDescent="0.35">
      <c r="A1" s="1" t="s">
        <v>17</v>
      </c>
      <c r="B1" s="1"/>
      <c r="C1" s="1"/>
      <c r="D1" s="1"/>
    </row>
    <row r="3" spans="1:8" x14ac:dyDescent="0.35">
      <c r="A3" s="2" t="s">
        <v>2</v>
      </c>
      <c r="B3" s="2" t="s">
        <v>3</v>
      </c>
      <c r="C3" s="2" t="s">
        <v>4</v>
      </c>
      <c r="D3" s="3"/>
      <c r="E3" t="s">
        <v>12</v>
      </c>
    </row>
    <row r="4" spans="1:8" x14ac:dyDescent="0.35">
      <c r="A4">
        <v>1020</v>
      </c>
      <c r="B4">
        <v>840</v>
      </c>
      <c r="C4">
        <v>1430</v>
      </c>
    </row>
    <row r="5" spans="1:8" x14ac:dyDescent="0.35">
      <c r="A5">
        <v>1560</v>
      </c>
      <c r="B5">
        <v>940</v>
      </c>
      <c r="C5">
        <v>1750</v>
      </c>
      <c r="F5" s="5" t="str">
        <f>A3</f>
        <v>Brand A</v>
      </c>
      <c r="G5" s="5" t="str">
        <f>B3</f>
        <v>Brand B</v>
      </c>
      <c r="H5" s="5" t="str">
        <f>C3</f>
        <v>Brand C</v>
      </c>
    </row>
    <row r="6" spans="1:8" x14ac:dyDescent="0.35">
      <c r="A6">
        <v>560</v>
      </c>
      <c r="B6">
        <v>780</v>
      </c>
      <c r="C6">
        <v>870</v>
      </c>
      <c r="E6" t="s">
        <v>5</v>
      </c>
      <c r="F6" s="13">
        <f>MIN(A4:A13)-$F$13</f>
        <v>680</v>
      </c>
      <c r="G6" s="14">
        <f>MIN(B4:B13)-$F$13</f>
        <v>0</v>
      </c>
      <c r="H6" s="15">
        <f>MIN(C4:C13)-$F$13</f>
        <v>730</v>
      </c>
    </row>
    <row r="7" spans="1:8" x14ac:dyDescent="0.35">
      <c r="A7">
        <v>780</v>
      </c>
      <c r="B7">
        <v>650</v>
      </c>
      <c r="C7">
        <v>920</v>
      </c>
      <c r="E7" t="s">
        <v>6</v>
      </c>
      <c r="F7" s="16">
        <f>_xlfn.QUARTILE.EXC(A4:A13,1)-F6-$F$13</f>
        <v>125</v>
      </c>
      <c r="G7">
        <f>_xlfn.QUARTILE.EXC(B4:B13,1)-G6-$F$13</f>
        <v>712.5</v>
      </c>
      <c r="H7" s="17">
        <f>_xlfn.QUARTILE.EXC(C4:C13,1)-H6-$F$13</f>
        <v>305</v>
      </c>
    </row>
    <row r="8" spans="1:8" x14ac:dyDescent="0.35">
      <c r="A8">
        <v>990</v>
      </c>
      <c r="B8">
        <v>720</v>
      </c>
      <c r="C8">
        <v>1300</v>
      </c>
      <c r="E8" t="s">
        <v>7</v>
      </c>
      <c r="F8" s="16">
        <f>MEDIAN(A4:A13)-_xlfn.QUARTILE.EXC(A4:A13,1)</f>
        <v>220</v>
      </c>
      <c r="G8">
        <f>MEDIAN(B4:B13)-_xlfn.QUARTILE.EXC(B4:B13,1)</f>
        <v>292.5</v>
      </c>
      <c r="H8" s="17">
        <f>MEDIAN(C4:C13)-_xlfn.QUARTILE.EXC(C4:C13,1)</f>
        <v>170</v>
      </c>
    </row>
    <row r="9" spans="1:8" x14ac:dyDescent="0.35">
      <c r="A9">
        <v>670</v>
      </c>
      <c r="B9">
        <v>430</v>
      </c>
      <c r="C9">
        <v>890</v>
      </c>
      <c r="E9" t="s">
        <v>8</v>
      </c>
      <c r="F9" s="16">
        <f>_xlfn.QUARTILE.EXC(A4:A13,3)-MEDIAN(A4:A13)</f>
        <v>272.5</v>
      </c>
      <c r="G9">
        <f>_xlfn.QUARTILE.EXC(B4:B13,3)-MEDIAN(B4:B13)</f>
        <v>160</v>
      </c>
      <c r="H9" s="17">
        <f>_xlfn.QUARTILE.EXC(C4:C13,3)-MEDIAN(C4:C13)</f>
        <v>427.5</v>
      </c>
    </row>
    <row r="10" spans="1:8" x14ac:dyDescent="0.35">
      <c r="A10">
        <v>510</v>
      </c>
      <c r="B10">
        <v>1850</v>
      </c>
      <c r="C10">
        <v>740</v>
      </c>
      <c r="E10" t="s">
        <v>9</v>
      </c>
      <c r="F10" s="16">
        <f>MAX(A4:A13)-_xlfn.QUARTILE.EXC(A4:A13,3)</f>
        <v>562.5</v>
      </c>
      <c r="G10">
        <f>MAX(B4:B13)-_xlfn.QUARTILE.EXC(B4:B13,3)</f>
        <v>985</v>
      </c>
      <c r="H10" s="17">
        <f>MAX(C4:C13)-_xlfn.QUARTILE.EXC(C4:C13,3)</f>
        <v>417.5</v>
      </c>
    </row>
    <row r="11" spans="1:8" x14ac:dyDescent="0.35">
      <c r="A11">
        <v>490</v>
      </c>
      <c r="B11">
        <v>-300</v>
      </c>
      <c r="C11">
        <v>720</v>
      </c>
      <c r="E11" t="s">
        <v>10</v>
      </c>
      <c r="F11" s="18">
        <f>AVERAGE(A4:A13)-$F$13</f>
        <v>1084</v>
      </c>
      <c r="G11" s="19">
        <f>AVERAGE(B4:B13)-$F$13</f>
        <v>996</v>
      </c>
      <c r="H11" s="20">
        <f>AVERAGE(C4:C13)-$F$13</f>
        <v>1310</v>
      </c>
    </row>
    <row r="12" spans="1:8" x14ac:dyDescent="0.35">
      <c r="A12">
        <v>380</v>
      </c>
      <c r="B12">
        <v>360</v>
      </c>
      <c r="C12">
        <v>430</v>
      </c>
    </row>
    <row r="13" spans="1:8" x14ac:dyDescent="0.35">
      <c r="A13" s="21">
        <v>880</v>
      </c>
      <c r="B13" s="21">
        <v>690</v>
      </c>
      <c r="C13" s="21">
        <v>1050</v>
      </c>
      <c r="E13" t="s">
        <v>18</v>
      </c>
      <c r="F13" s="22">
        <f>MIN(A4:C13)</f>
        <v>-300</v>
      </c>
    </row>
    <row r="19" spans="5:8" x14ac:dyDescent="0.35">
      <c r="E19" t="s">
        <v>12</v>
      </c>
    </row>
    <row r="21" spans="5:8" x14ac:dyDescent="0.35">
      <c r="F21" s="5" t="str">
        <f>A3</f>
        <v>Brand A</v>
      </c>
      <c r="G21" s="5" t="str">
        <f>B3</f>
        <v>Brand B</v>
      </c>
      <c r="H21" s="5" t="str">
        <f>C3</f>
        <v>Brand C</v>
      </c>
    </row>
    <row r="22" spans="5:8" x14ac:dyDescent="0.35">
      <c r="E22" t="s">
        <v>5</v>
      </c>
      <c r="F22" s="13">
        <f>MIN(A4:A13)-$F$29</f>
        <v>680</v>
      </c>
      <c r="G22" s="14">
        <f>MIN(B4:B13)-$F$29</f>
        <v>0</v>
      </c>
      <c r="H22" s="15">
        <f>MIN(C4:C13)-$F$29</f>
        <v>730</v>
      </c>
    </row>
    <row r="23" spans="5:8" x14ac:dyDescent="0.35">
      <c r="E23" t="s">
        <v>6</v>
      </c>
      <c r="F23" s="16">
        <f>_xlfn.QUARTILE.EXC(A4:A13,1)-F22-$F$29</f>
        <v>125</v>
      </c>
      <c r="G23">
        <f>_xlfn.QUARTILE.EXC(B4:B13,1)-G22-$F$29</f>
        <v>712.5</v>
      </c>
      <c r="H23" s="17">
        <f>_xlfn.QUARTILE.EXC(C4:C13,1)-H22-$F$29</f>
        <v>305</v>
      </c>
    </row>
    <row r="24" spans="5:8" x14ac:dyDescent="0.35">
      <c r="E24" t="s">
        <v>7</v>
      </c>
      <c r="F24" s="16">
        <f>MEDIAN(A4:A13)-_xlfn.QUARTILE.EXC(A4:A13,1)</f>
        <v>220</v>
      </c>
      <c r="G24">
        <f>MEDIAN(B4:B13)-_xlfn.QUARTILE.EXC(B4:B13,1)</f>
        <v>292.5</v>
      </c>
      <c r="H24" s="17">
        <f>MEDIAN(C4:C13)-_xlfn.QUARTILE.EXC(C4:C13,1)</f>
        <v>170</v>
      </c>
    </row>
    <row r="25" spans="5:8" x14ac:dyDescent="0.35">
      <c r="E25" t="s">
        <v>8</v>
      </c>
      <c r="F25" s="16">
        <f>_xlfn.QUARTILE.EXC(A4:A13,3)-MEDIAN(A4:A13)</f>
        <v>272.5</v>
      </c>
      <c r="G25">
        <f>_xlfn.QUARTILE.EXC(B4:B13,3)-MEDIAN(B4:B13)</f>
        <v>160</v>
      </c>
      <c r="H25" s="17">
        <f>_xlfn.QUARTILE.EXC(C4:C13,3)-MEDIAN(C4:C13)</f>
        <v>427.5</v>
      </c>
    </row>
    <row r="26" spans="5:8" x14ac:dyDescent="0.35">
      <c r="E26" t="s">
        <v>9</v>
      </c>
      <c r="F26" s="16">
        <f>MAX(A4:A13)-_xlfn.QUARTILE.EXC(A4:A13,3)</f>
        <v>562.5</v>
      </c>
      <c r="G26">
        <f>MAX(B4:B13)-_xlfn.QUARTILE.EXC(B4:B13,3)</f>
        <v>985</v>
      </c>
      <c r="H26" s="17">
        <f>MAX(C4:C13)-_xlfn.QUARTILE.EXC(C4:C13,3)</f>
        <v>417.5</v>
      </c>
    </row>
    <row r="27" spans="5:8" x14ac:dyDescent="0.35">
      <c r="E27" t="s">
        <v>10</v>
      </c>
      <c r="F27" s="18">
        <f>AVERAGE(A4:A13)-$F$29</f>
        <v>1084</v>
      </c>
      <c r="G27" s="19">
        <f>AVERAGE(B4:B13)-$F$29</f>
        <v>996</v>
      </c>
      <c r="H27" s="20">
        <f>AVERAGE(C4:C13)-$F$29</f>
        <v>1310</v>
      </c>
    </row>
    <row r="29" spans="5:8" x14ac:dyDescent="0.35">
      <c r="E29" t="s">
        <v>18</v>
      </c>
      <c r="F29" s="22">
        <f>MIN(A4:C13)</f>
        <v>-300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Box Plot 1</vt:lpstr>
      <vt:lpstr>Box Plot 2</vt:lpstr>
      <vt:lpstr>Box Plot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2023-12-25T15:32:34Z</dcterms:created>
  <dcterms:modified xsi:type="dcterms:W3CDTF">2023-12-25T15:40:45Z</dcterms:modified>
</cp:coreProperties>
</file>