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8_{4EB1B857-12E9-4418-A968-BF02DDBCD976}" xr6:coauthVersionLast="47" xr6:coauthVersionMax="47" xr10:uidLastSave="{00000000-0000-0000-0000-000000000000}"/>
  <bookViews>
    <workbookView xWindow="-110" yWindow="-110" windowWidth="19420" windowHeight="10300" xr2:uid="{A1BD2A5C-8D91-456E-A9C0-055F341F1515}"/>
  </bookViews>
  <sheets>
    <sheet name="Title" sheetId="2" r:id="rId1"/>
    <sheet name="MLE Wei" sheetId="1" r:id="rId2"/>
  </sheets>
  <externalReferences>
    <externalReference r:id="rId3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6" i="1"/>
  <c r="G5" i="1"/>
  <c r="B15" i="1"/>
  <c r="B14" i="1"/>
  <c r="B13" i="1"/>
  <c r="B12" i="1"/>
  <c r="B11" i="1"/>
  <c r="B10" i="1"/>
  <c r="B9" i="1"/>
  <c r="B8" i="1"/>
  <c r="B7" i="1"/>
  <c r="B6" i="1"/>
  <c r="E5" i="1"/>
  <c r="B5" i="1"/>
  <c r="B4" i="1"/>
  <c r="B16" i="1" s="1"/>
  <c r="E6" i="1" s="1"/>
</calcChain>
</file>

<file path=xl/sharedStrings.xml><?xml version="1.0" encoding="utf-8"?>
<sst xmlns="http://schemas.openxmlformats.org/spreadsheetml/2006/main" count="11" uniqueCount="11">
  <si>
    <t>Weibull Estimation using MLE and Solver</t>
  </si>
  <si>
    <t>x</t>
  </si>
  <si>
    <t>LL</t>
  </si>
  <si>
    <t>α</t>
  </si>
  <si>
    <t>β</t>
  </si>
  <si>
    <t>n</t>
  </si>
  <si>
    <t>MLE</t>
  </si>
  <si>
    <t>Real Statistics Using Excel</t>
  </si>
  <si>
    <t>Updated</t>
  </si>
  <si>
    <t>Copyright © 2013 - 2023 Charles Zaiontz</t>
  </si>
  <si>
    <t>Fitting Weibull Parameters via MLE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</si>
</sst>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5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6DD88-F97F-4D28-8960-DF72164ACE83}">
  <sheetPr codeName="Sheet1"/>
  <dimension ref="A1:B6"/>
  <sheetViews>
    <sheetView tabSelected="1" workbookViewId="0"/>
  </sheetViews>
  <sheetFormatPr defaultRowHeight="14.5" x14ac:dyDescent="0.35"/>
  <cols>
    <col min="2" max="2" width="9.36328125" bestFit="1" customWidth="1"/>
  </cols>
  <sheetData>
    <row r="1" spans="1:2" x14ac:dyDescent="0.35">
      <c r="A1" t="s">
        <v>7</v>
      </c>
    </row>
    <row r="2" spans="1:2" x14ac:dyDescent="0.35">
      <c r="A2" t="s">
        <v>10</v>
      </c>
    </row>
    <row r="4" spans="1:2" x14ac:dyDescent="0.35">
      <c r="A4" t="s">
        <v>8</v>
      </c>
      <c r="B4" s="9">
        <v>45272</v>
      </c>
    </row>
    <row r="6" spans="1:2" x14ac:dyDescent="0.35">
      <c r="A6" s="10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FB1B3-2184-42F8-A7EF-531135D0B15D}">
  <sheetPr codeName="Sheet47"/>
  <dimension ref="A1:G16"/>
  <sheetViews>
    <sheetView workbookViewId="0"/>
  </sheetViews>
  <sheetFormatPr defaultRowHeight="14.5" x14ac:dyDescent="0.35"/>
  <cols>
    <col min="3" max="3" width="3.7265625" customWidth="1"/>
    <col min="6" max="6" width="2.81640625" customWidth="1"/>
    <col min="7" max="7" width="33" customWidth="1"/>
  </cols>
  <sheetData>
    <row r="1" spans="1:7" x14ac:dyDescent="0.35">
      <c r="A1" s="1" t="s">
        <v>0</v>
      </c>
    </row>
    <row r="3" spans="1:7" x14ac:dyDescent="0.35">
      <c r="A3" s="2" t="s">
        <v>1</v>
      </c>
      <c r="B3" s="2" t="s">
        <v>2</v>
      </c>
      <c r="D3" s="3" t="s">
        <v>3</v>
      </c>
      <c r="E3" s="4">
        <v>689.80654449391261</v>
      </c>
    </row>
    <row r="4" spans="1:7" x14ac:dyDescent="0.35">
      <c r="A4" s="5">
        <v>509</v>
      </c>
      <c r="B4" s="5">
        <f t="shared" ref="B4:B15" si="0">($E$4-1)*LN(A4)-(A4/$E$3)^$E$4</f>
        <v>19.298050260702713</v>
      </c>
      <c r="D4" s="3" t="s">
        <v>4</v>
      </c>
      <c r="E4" s="6">
        <v>4.1419417648761891</v>
      </c>
    </row>
    <row r="5" spans="1:7" x14ac:dyDescent="0.35">
      <c r="A5" s="5">
        <v>660</v>
      </c>
      <c r="B5" s="5">
        <f t="shared" si="0"/>
        <v>19.56543399703958</v>
      </c>
      <c r="D5" t="s">
        <v>5</v>
      </c>
      <c r="E5" s="6">
        <f>COUNT(A4:A15)</f>
        <v>12</v>
      </c>
      <c r="G5" t="e">
        <f ca="1">FTEXT(E5)</f>
        <v>#NAME?</v>
      </c>
    </row>
    <row r="6" spans="1:7" x14ac:dyDescent="0.35">
      <c r="A6" s="5">
        <v>386</v>
      </c>
      <c r="B6" s="5">
        <f t="shared" si="0"/>
        <v>18.622601862658481</v>
      </c>
      <c r="D6" t="s">
        <v>6</v>
      </c>
      <c r="E6" s="7">
        <f>E5*(LN(E4)-E4*LN(E3))+B16</f>
        <v>-78.839635149077765</v>
      </c>
      <c r="G6" t="e">
        <f ca="1">FTEXT(E6)</f>
        <v>#NAME?</v>
      </c>
    </row>
    <row r="7" spans="1:7" x14ac:dyDescent="0.35">
      <c r="A7" s="5">
        <v>753</v>
      </c>
      <c r="B7" s="5">
        <f t="shared" si="0"/>
        <v>19.374708050913366</v>
      </c>
    </row>
    <row r="8" spans="1:7" x14ac:dyDescent="0.35">
      <c r="A8" s="5">
        <v>811</v>
      </c>
      <c r="B8" s="5">
        <f t="shared" si="0"/>
        <v>19.090545629177331</v>
      </c>
    </row>
    <row r="9" spans="1:7" x14ac:dyDescent="0.35">
      <c r="A9" s="5">
        <v>613</v>
      </c>
      <c r="B9" s="5">
        <f t="shared" si="0"/>
        <v>19.552853162211122</v>
      </c>
    </row>
    <row r="10" spans="1:7" x14ac:dyDescent="0.35">
      <c r="A10" s="5">
        <v>848</v>
      </c>
      <c r="B10" s="5">
        <f t="shared" si="0"/>
        <v>18.833930202843213</v>
      </c>
    </row>
    <row r="11" spans="1:7" x14ac:dyDescent="0.35">
      <c r="A11" s="5">
        <v>725</v>
      </c>
      <c r="B11" s="5">
        <f t="shared" si="0"/>
        <v>19.464485617269553</v>
      </c>
    </row>
    <row r="12" spans="1:7" x14ac:dyDescent="0.35">
      <c r="A12" s="5">
        <v>315</v>
      </c>
      <c r="B12" s="5">
        <f t="shared" si="0"/>
        <v>18.035342494945251</v>
      </c>
    </row>
    <row r="13" spans="1:7" x14ac:dyDescent="0.35">
      <c r="A13" s="5">
        <v>872</v>
      </c>
      <c r="B13" s="5">
        <f t="shared" si="0"/>
        <v>18.633420562455555</v>
      </c>
    </row>
    <row r="14" spans="1:7" x14ac:dyDescent="0.35">
      <c r="A14" s="5">
        <v>487</v>
      </c>
      <c r="B14" s="5">
        <f t="shared" si="0"/>
        <v>19.20671227485094</v>
      </c>
    </row>
    <row r="15" spans="1:7" x14ac:dyDescent="0.35">
      <c r="A15" s="8">
        <v>512</v>
      </c>
      <c r="B15" s="8">
        <f t="shared" si="0"/>
        <v>19.309518200171624</v>
      </c>
      <c r="G15" t="e">
        <f ca="1">FTEXT(B15)</f>
        <v>#NAME?</v>
      </c>
    </row>
    <row r="16" spans="1:7" x14ac:dyDescent="0.35">
      <c r="B16" s="5">
        <f>SUM(B4:B15)</f>
        <v>228.98760231523869</v>
      </c>
      <c r="G16" t="e">
        <f ca="1">FTEXT(B16)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MLE Wei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2023-12-12T14:40:07Z</dcterms:created>
  <dcterms:modified xsi:type="dcterms:W3CDTF">2023-12-12T14:45:46Z</dcterms:modified>
</cp:coreProperties>
</file>