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 Real Statistics 2020\Examples Detailed\"/>
    </mc:Choice>
  </mc:AlternateContent>
  <xr:revisionPtr revIDLastSave="0" documentId="13_ncr:1_{153A7B97-BE89-4AB6-957E-CBCE9927BFBF}" xr6:coauthVersionLast="47" xr6:coauthVersionMax="47" xr10:uidLastSave="{00000000-0000-0000-0000-000000000000}"/>
  <bookViews>
    <workbookView xWindow="-110" yWindow="-110" windowWidth="19420" windowHeight="10300" xr2:uid="{D75C0687-1991-4D15-A175-3EBD3990F817}"/>
  </bookViews>
  <sheets>
    <sheet name="Title" sheetId="2" r:id="rId1"/>
    <sheet name="One Sample" sheetId="1" r:id="rId2"/>
  </sheets>
  <externalReferences>
    <externalReference r:id="rId3"/>
  </externalReferences>
  <definedNames>
    <definedName name="r_0">[1]Sheet17!$A$3:$A$264</definedName>
    <definedName name="r_1">[1]Sheet17!$B$3:$B$264</definedName>
    <definedName name="r_2">[1]Sheet17!$C$3:$C$264</definedName>
    <definedName name="r_3">[1]Sheet17!$D$3:$D$264</definedName>
    <definedName name="r_4">[1]Sheet17!$E$3:$E$264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H28" i="1"/>
  <c r="F28" i="1"/>
  <c r="H18" i="1"/>
  <c r="F18" i="1"/>
  <c r="D18" i="1"/>
  <c r="B18" i="1"/>
  <c r="F16" i="1"/>
  <c r="F19" i="1" s="1"/>
  <c r="B12" i="1"/>
  <c r="B14" i="1" s="1"/>
  <c r="H10" i="1"/>
  <c r="H16" i="1" s="1"/>
  <c r="F10" i="1"/>
  <c r="F12" i="1" s="1"/>
  <c r="F14" i="1" s="1"/>
  <c r="D10" i="1"/>
  <c r="D12" i="1" s="1"/>
  <c r="D14" i="1" s="1"/>
  <c r="B10" i="1"/>
  <c r="B16" i="1" s="1"/>
  <c r="H19" i="1" l="1"/>
  <c r="H17" i="1"/>
  <c r="B19" i="1"/>
  <c r="B17" i="1"/>
  <c r="H12" i="1"/>
  <c r="H14" i="1" s="1"/>
  <c r="B13" i="1"/>
  <c r="F23" i="1"/>
  <c r="D13" i="1"/>
  <c r="D16" i="1"/>
  <c r="H23" i="1"/>
  <c r="H13" i="1"/>
  <c r="F13" i="1"/>
  <c r="F17" i="1"/>
  <c r="D19" i="1" l="1"/>
  <c r="D17" i="1"/>
  <c r="F25" i="1"/>
  <c r="F24" i="1"/>
  <c r="H25" i="1"/>
  <c r="H24" i="1"/>
</calcChain>
</file>

<file path=xl/sharedStrings.xml><?xml version="1.0" encoding="utf-8"?>
<sst xmlns="http://schemas.openxmlformats.org/spreadsheetml/2006/main" count="29" uniqueCount="25">
  <si>
    <t>One-sample testing of the mean</t>
  </si>
  <si>
    <t>pop mean</t>
  </si>
  <si>
    <t>pop std dev</t>
  </si>
  <si>
    <t>sample size</t>
  </si>
  <si>
    <t>alpha</t>
  </si>
  <si>
    <t>left tail test</t>
  </si>
  <si>
    <t>right tail test</t>
  </si>
  <si>
    <t>two tail test</t>
  </si>
  <si>
    <t>std error</t>
  </si>
  <si>
    <t>sample mean</t>
  </si>
  <si>
    <t>p-value</t>
  </si>
  <si>
    <t>crit value</t>
  </si>
  <si>
    <t>sig</t>
  </si>
  <si>
    <t>z-score</t>
  </si>
  <si>
    <t>Calculation of confidence interval</t>
  </si>
  <si>
    <t>margin of err</t>
  </si>
  <si>
    <t>lower</t>
  </si>
  <si>
    <t>upper</t>
  </si>
  <si>
    <t>Using CONFIDENCE</t>
  </si>
  <si>
    <t>Effect size</t>
  </si>
  <si>
    <t>d</t>
  </si>
  <si>
    <t>Real Statistics Using Excel</t>
  </si>
  <si>
    <t>Updated</t>
  </si>
  <si>
    <t>Copyright © 2013 - 2023 Charles Zaiontz</t>
  </si>
  <si>
    <t>Single Sample Hypothesis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</si>
</sst>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/>
    <xf numFmtId="1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92-ECE8-424F-8E02-03D97C83DF5A}">
  <dimension ref="A1:B6"/>
  <sheetViews>
    <sheetView tabSelected="1" workbookViewId="0"/>
  </sheetViews>
  <sheetFormatPr defaultRowHeight="14.5" x14ac:dyDescent="0.35"/>
  <cols>
    <col min="2" max="2" width="9.36328125" bestFit="1" customWidth="1"/>
  </cols>
  <sheetData>
    <row r="1" spans="1:2" x14ac:dyDescent="0.35">
      <c r="A1" t="s">
        <v>21</v>
      </c>
    </row>
    <row r="2" spans="1:2" x14ac:dyDescent="0.35">
      <c r="A2" t="s">
        <v>24</v>
      </c>
    </row>
    <row r="4" spans="1:2" x14ac:dyDescent="0.35">
      <c r="A4" t="s">
        <v>22</v>
      </c>
      <c r="B4" s="8">
        <v>45280</v>
      </c>
    </row>
    <row r="6" spans="1:2" x14ac:dyDescent="0.35">
      <c r="A6" s="9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B17F-6688-42BB-A181-D6089B595452}">
  <dimension ref="A1:H32"/>
  <sheetViews>
    <sheetView workbookViewId="0">
      <selection activeCell="K12" sqref="K12"/>
    </sheetView>
  </sheetViews>
  <sheetFormatPr defaultRowHeight="14.5" x14ac:dyDescent="0.35"/>
  <cols>
    <col min="1" max="1" width="12.54296875" customWidth="1"/>
    <col min="4" max="4" width="9.26953125" customWidth="1"/>
  </cols>
  <sheetData>
    <row r="1" spans="1:8" x14ac:dyDescent="0.35">
      <c r="A1" s="1" t="s">
        <v>0</v>
      </c>
    </row>
    <row r="3" spans="1:8" x14ac:dyDescent="0.35">
      <c r="A3" t="s">
        <v>1</v>
      </c>
      <c r="B3" s="2">
        <v>80</v>
      </c>
      <c r="D3" s="2">
        <v>80</v>
      </c>
      <c r="F3" s="2">
        <v>80</v>
      </c>
      <c r="H3" s="2">
        <v>80</v>
      </c>
    </row>
    <row r="4" spans="1:8" x14ac:dyDescent="0.35">
      <c r="A4" t="s">
        <v>2</v>
      </c>
      <c r="B4" s="3">
        <v>20</v>
      </c>
      <c r="D4" s="3">
        <v>20</v>
      </c>
      <c r="F4" s="3">
        <v>20</v>
      </c>
      <c r="H4" s="3">
        <v>20</v>
      </c>
    </row>
    <row r="5" spans="1:8" x14ac:dyDescent="0.35">
      <c r="A5" t="s">
        <v>3</v>
      </c>
      <c r="B5" s="3">
        <v>60</v>
      </c>
      <c r="D5" s="3">
        <v>60</v>
      </c>
      <c r="F5" s="3">
        <v>60</v>
      </c>
      <c r="H5" s="3">
        <v>100</v>
      </c>
    </row>
    <row r="6" spans="1:8" x14ac:dyDescent="0.35">
      <c r="A6" t="s">
        <v>4</v>
      </c>
      <c r="B6" s="4">
        <v>0.05</v>
      </c>
      <c r="D6" s="4">
        <v>0.05</v>
      </c>
      <c r="F6" s="4">
        <v>0.05</v>
      </c>
      <c r="H6" s="4">
        <v>0.05</v>
      </c>
    </row>
    <row r="8" spans="1:8" x14ac:dyDescent="0.35">
      <c r="B8" t="s">
        <v>5</v>
      </c>
      <c r="D8" t="s">
        <v>6</v>
      </c>
      <c r="F8" t="s">
        <v>7</v>
      </c>
      <c r="H8" t="s">
        <v>7</v>
      </c>
    </row>
    <row r="10" spans="1:8" x14ac:dyDescent="0.35">
      <c r="A10" t="s">
        <v>8</v>
      </c>
      <c r="B10" s="2">
        <f>B4/SQRT(B5)</f>
        <v>2.5819888974716112</v>
      </c>
      <c r="D10" s="2">
        <f>D4/SQRT(D5)</f>
        <v>2.5819888974716112</v>
      </c>
      <c r="F10" s="2">
        <f>F4/SQRT(F5)</f>
        <v>2.5819888974716112</v>
      </c>
      <c r="H10" s="2">
        <f>H4/SQRT(H5)</f>
        <v>2</v>
      </c>
    </row>
    <row r="11" spans="1:8" x14ac:dyDescent="0.35">
      <c r="A11" t="s">
        <v>9</v>
      </c>
      <c r="B11" s="3">
        <v>75</v>
      </c>
      <c r="D11" s="3">
        <v>75</v>
      </c>
      <c r="F11" s="3">
        <v>75</v>
      </c>
      <c r="H11" s="3">
        <v>75</v>
      </c>
    </row>
    <row r="12" spans="1:8" x14ac:dyDescent="0.35">
      <c r="A12" t="s">
        <v>10</v>
      </c>
      <c r="B12" s="3">
        <f>NORMDIST(B11,B3,B10,TRUE)</f>
        <v>2.6403755708056795E-2</v>
      </c>
      <c r="D12" s="3">
        <f>1-NORMDIST(D11,D3,D10,TRUE)</f>
        <v>0.97359624429194325</v>
      </c>
      <c r="F12" s="3">
        <f>NORMDIST(F11,F3,F10,TRUE)</f>
        <v>2.6403755708056795E-2</v>
      </c>
      <c r="H12" s="3">
        <f>NORMDIST(H11,H3,H10,TRUE)</f>
        <v>6.2096653257761331E-3</v>
      </c>
    </row>
    <row r="13" spans="1:8" x14ac:dyDescent="0.35">
      <c r="A13" t="s">
        <v>11</v>
      </c>
      <c r="B13" s="3">
        <f>NORMINV(B6,B3,B10)</f>
        <v>75.753006197245384</v>
      </c>
      <c r="D13" s="3">
        <f>NORMINV(1-D6,D3,D10)</f>
        <v>84.246993802754616</v>
      </c>
      <c r="F13" s="3">
        <f>NORMINV(F6/2,F3,F10)</f>
        <v>74.939394752473362</v>
      </c>
      <c r="H13" s="3">
        <f>NORMINV(H6/2,H3,H10)</f>
        <v>76.080072030919894</v>
      </c>
    </row>
    <row r="14" spans="1:8" x14ac:dyDescent="0.35">
      <c r="A14" t="s">
        <v>12</v>
      </c>
      <c r="B14" s="5" t="str">
        <f>IF(B12&lt;B6,"yes","no")</f>
        <v>yes</v>
      </c>
      <c r="D14" s="5" t="str">
        <f>IF(D12&lt;1-D6,"yes","no")</f>
        <v>no</v>
      </c>
      <c r="F14" s="5" t="str">
        <f>IF(F12&lt;F6/2,"yes","no")</f>
        <v>no</v>
      </c>
      <c r="H14" s="5" t="str">
        <f>IF(H12&lt;H6/2,"yes","no")</f>
        <v>yes</v>
      </c>
    </row>
    <row r="15" spans="1:8" x14ac:dyDescent="0.35">
      <c r="B15" s="3"/>
      <c r="D15" s="3"/>
      <c r="F15" s="3"/>
      <c r="H15" s="3"/>
    </row>
    <row r="16" spans="1:8" x14ac:dyDescent="0.35">
      <c r="A16" t="s">
        <v>13</v>
      </c>
      <c r="B16" s="3">
        <f>(B11-B3)/B10</f>
        <v>-1.9364916731037085</v>
      </c>
      <c r="D16" s="3">
        <f>(D11-D3)/D10</f>
        <v>-1.9364916731037085</v>
      </c>
      <c r="F16" s="3">
        <f>(F11-F3)/F10</f>
        <v>-1.9364916731037085</v>
      </c>
      <c r="H16" s="3">
        <f>(H11-H3)/H10</f>
        <v>-2.5</v>
      </c>
    </row>
    <row r="17" spans="1:8" x14ac:dyDescent="0.35">
      <c r="A17" t="s">
        <v>10</v>
      </c>
      <c r="B17" s="3">
        <f>NORMSDIST(B16)</f>
        <v>2.6403755708056795E-2</v>
      </c>
      <c r="D17" s="3">
        <f>1-NORMSDIST(D16)</f>
        <v>0.97359624429194325</v>
      </c>
      <c r="F17" s="3">
        <f>NORMSDIST(F16/2)</f>
        <v>0.16646080403278293</v>
      </c>
      <c r="H17" s="3">
        <f>NORMSDIST(H16/2)</f>
        <v>0.10564977366685525</v>
      </c>
    </row>
    <row r="18" spans="1:8" x14ac:dyDescent="0.35">
      <c r="A18" t="s">
        <v>11</v>
      </c>
      <c r="B18" s="3">
        <f>NORMSINV(B6)</f>
        <v>-1.6448536269514726</v>
      </c>
      <c r="D18" s="3">
        <f>NORMSINV(1-D6)</f>
        <v>1.6448536269514715</v>
      </c>
      <c r="F18" s="3">
        <f>NORMSINV(F6/2)</f>
        <v>-1.9599639845400538</v>
      </c>
      <c r="H18" s="3">
        <f>NORMSINV(H6/2)</f>
        <v>-1.9599639845400538</v>
      </c>
    </row>
    <row r="19" spans="1:8" x14ac:dyDescent="0.35">
      <c r="A19" t="s">
        <v>12</v>
      </c>
      <c r="B19" s="6" t="str">
        <f>IF(B16&lt;B18,"yes","no")</f>
        <v>yes</v>
      </c>
      <c r="D19" s="6" t="str">
        <f>IF(D18&lt;D16,"yes","no")</f>
        <v>no</v>
      </c>
      <c r="F19" s="6" t="str">
        <f>IF(F16&lt;F18,"yes","no")</f>
        <v>no</v>
      </c>
      <c r="H19" s="6" t="str">
        <f>IF(H16&lt;H18,"yes","no")</f>
        <v>yes</v>
      </c>
    </row>
    <row r="21" spans="1:8" x14ac:dyDescent="0.35">
      <c r="A21" s="1" t="s">
        <v>14</v>
      </c>
    </row>
    <row r="23" spans="1:8" x14ac:dyDescent="0.35">
      <c r="A23" t="s">
        <v>15</v>
      </c>
      <c r="F23" s="2">
        <f>ABS(F10*F18)</f>
        <v>5.0606052475266399</v>
      </c>
      <c r="H23" s="2">
        <f>ABS(H10*H18)</f>
        <v>3.9199279690801077</v>
      </c>
    </row>
    <row r="24" spans="1:8" x14ac:dyDescent="0.35">
      <c r="A24" t="s">
        <v>16</v>
      </c>
      <c r="F24" s="3">
        <f>F11-F23</f>
        <v>69.939394752473362</v>
      </c>
      <c r="H24" s="3">
        <f>H11-H23</f>
        <v>71.080072030919894</v>
      </c>
    </row>
    <row r="25" spans="1:8" x14ac:dyDescent="0.35">
      <c r="A25" t="s">
        <v>17</v>
      </c>
      <c r="F25" s="4">
        <f>F11+F23</f>
        <v>80.060605247526638</v>
      </c>
      <c r="H25" s="4">
        <f>H11+H23</f>
        <v>78.919927969080106</v>
      </c>
    </row>
    <row r="28" spans="1:8" x14ac:dyDescent="0.35">
      <c r="A28" t="s">
        <v>18</v>
      </c>
      <c r="F28" s="7">
        <f>CONFIDENCE(F6,F4,F5)</f>
        <v>5.060605247526639</v>
      </c>
      <c r="H28" s="7">
        <f>CONFIDENCE(H6,H4,H5)</f>
        <v>3.9199279690801072</v>
      </c>
    </row>
    <row r="30" spans="1:8" x14ac:dyDescent="0.35">
      <c r="A30" s="1" t="s">
        <v>19</v>
      </c>
    </row>
    <row r="32" spans="1:8" x14ac:dyDescent="0.35">
      <c r="A32" t="s">
        <v>20</v>
      </c>
      <c r="B32">
        <f>ABS(B3-B11)/B4</f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One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2023-12-20T09:08:27Z</dcterms:created>
  <dcterms:modified xsi:type="dcterms:W3CDTF">2023-12-20T09:10:43Z</dcterms:modified>
</cp:coreProperties>
</file>