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B352DE4-DD70-45CD-A188-4FAAA7F54D07}" xr6:coauthVersionLast="47" xr6:coauthVersionMax="47" xr10:uidLastSave="{00000000-0000-0000-0000-000000000000}"/>
  <bookViews>
    <workbookView xWindow="-110" yWindow="-110" windowWidth="19420" windowHeight="10300" xr2:uid="{E5D8293D-B96D-486A-9842-D5B7884D89C0}"/>
  </bookViews>
  <sheets>
    <sheet name="Title" sheetId="2" r:id="rId1"/>
    <sheet name="Trace" sheetId="1" r:id="rId2"/>
    <sheet name="CV" sheetId="4" r:id="rId3"/>
    <sheet name="Solver" sheetId="6" r:id="rId4"/>
  </sheets>
  <externalReferences>
    <externalReference r:id="rId5"/>
    <externalReference r:id="rId6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  <definedName name="solver_adj" localSheetId="3" hidden="1">Solver!$P$6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Solver!$P$7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6" l="1"/>
  <c r="S7" i="6"/>
  <c r="R7" i="6"/>
  <c r="Q7" i="6"/>
  <c r="P7" i="6"/>
  <c r="O7" i="6"/>
  <c r="L8" i="6"/>
  <c r="L3" i="6" a="1"/>
  <c r="L18" i="6" s="1"/>
  <c r="K14" i="6"/>
  <c r="K3" i="6" a="1"/>
  <c r="K20" i="6" s="1"/>
  <c r="G3" i="6" a="1"/>
  <c r="J19" i="6" s="1"/>
  <c r="T7" i="4"/>
  <c r="S7" i="4"/>
  <c r="R7" i="4"/>
  <c r="Q7" i="4"/>
  <c r="P7" i="4"/>
  <c r="O7" i="4"/>
  <c r="L3" i="4" a="1"/>
  <c r="L14" i="4" s="1"/>
  <c r="K8" i="4"/>
  <c r="K3" i="4" a="1"/>
  <c r="K18" i="4" s="1"/>
  <c r="I20" i="4"/>
  <c r="H17" i="4"/>
  <c r="H15" i="4"/>
  <c r="H9" i="4"/>
  <c r="H7" i="4"/>
  <c r="I4" i="4"/>
  <c r="G3" i="4" a="1"/>
  <c r="G19" i="4" s="1"/>
  <c r="X2" i="4" a="1"/>
  <c r="X2" i="4" s="1"/>
  <c r="V2" i="4"/>
  <c r="V2" i="4" a="1"/>
  <c r="N4" i="1" a="1"/>
  <c r="N5" i="1" s="1"/>
  <c r="M4" i="1" a="1"/>
  <c r="M7" i="1" s="1"/>
  <c r="L5" i="1"/>
  <c r="L4" i="1" a="1"/>
  <c r="L7" i="1" s="1"/>
  <c r="K4" i="1" a="1"/>
  <c r="K4" i="1" s="1"/>
  <c r="J4" i="1" a="1"/>
  <c r="J6" i="1" s="1"/>
  <c r="I4" i="1" a="1"/>
  <c r="I7" i="1" s="1"/>
  <c r="H4" i="1" a="1"/>
  <c r="H6" i="1" s="1"/>
  <c r="R3" i="1" a="1"/>
  <c r="R3" i="1" s="1"/>
  <c r="P3" i="1" a="1"/>
  <c r="P3" i="1" s="1"/>
  <c r="K14" i="4" l="1"/>
  <c r="H6" i="6"/>
  <c r="H12" i="6"/>
  <c r="L16" i="6"/>
  <c r="H7" i="1"/>
  <c r="I8" i="4"/>
  <c r="H19" i="4"/>
  <c r="K20" i="4"/>
  <c r="G7" i="6"/>
  <c r="H13" i="6"/>
  <c r="K6" i="6"/>
  <c r="L19" i="6"/>
  <c r="H15" i="6"/>
  <c r="H11" i="4"/>
  <c r="L11" i="4"/>
  <c r="H3" i="6"/>
  <c r="G8" i="6"/>
  <c r="G16" i="6"/>
  <c r="I12" i="4"/>
  <c r="K4" i="4"/>
  <c r="J3" i="6"/>
  <c r="H8" i="6"/>
  <c r="H16" i="6"/>
  <c r="L3" i="6"/>
  <c r="H7" i="6"/>
  <c r="H3" i="4"/>
  <c r="H13" i="4"/>
  <c r="K6" i="4"/>
  <c r="G4" i="6"/>
  <c r="G10" i="6"/>
  <c r="G18" i="6"/>
  <c r="L4" i="6"/>
  <c r="G5" i="6"/>
  <c r="H10" i="6"/>
  <c r="H18" i="6"/>
  <c r="H5" i="4"/>
  <c r="I16" i="4"/>
  <c r="K12" i="4"/>
  <c r="H5" i="6"/>
  <c r="H11" i="6"/>
  <c r="H20" i="6"/>
  <c r="L12" i="6"/>
  <c r="L12" i="4"/>
  <c r="K15" i="6"/>
  <c r="I4" i="1"/>
  <c r="K6" i="1"/>
  <c r="L3" i="4"/>
  <c r="L13" i="4"/>
  <c r="K3" i="6"/>
  <c r="K19" i="6"/>
  <c r="I5" i="1"/>
  <c r="I10" i="4"/>
  <c r="I18" i="4"/>
  <c r="K11" i="4"/>
  <c r="L4" i="4"/>
  <c r="L15" i="4"/>
  <c r="H4" i="6"/>
  <c r="J7" i="6"/>
  <c r="G12" i="6"/>
  <c r="H17" i="6"/>
  <c r="K5" i="6"/>
  <c r="L20" i="6"/>
  <c r="I6" i="1"/>
  <c r="L16" i="4"/>
  <c r="L7" i="4"/>
  <c r="L17" i="4"/>
  <c r="H4" i="1"/>
  <c r="K16" i="4"/>
  <c r="L8" i="4"/>
  <c r="J5" i="6"/>
  <c r="H9" i="6"/>
  <c r="G14" i="6"/>
  <c r="H19" i="6"/>
  <c r="K11" i="6"/>
  <c r="L5" i="4"/>
  <c r="K7" i="6"/>
  <c r="L19" i="4"/>
  <c r="H5" i="1"/>
  <c r="J7" i="1"/>
  <c r="I6" i="4"/>
  <c r="I14" i="4"/>
  <c r="K3" i="4"/>
  <c r="K19" i="4"/>
  <c r="L9" i="4"/>
  <c r="L20" i="4"/>
  <c r="G3" i="6"/>
  <c r="G6" i="6"/>
  <c r="J9" i="6"/>
  <c r="H14" i="6"/>
  <c r="G20" i="6"/>
  <c r="K13" i="6"/>
  <c r="L11" i="6"/>
  <c r="K5" i="1"/>
  <c r="N6" i="1"/>
  <c r="M4" i="1"/>
  <c r="N7" i="1"/>
  <c r="I3" i="4"/>
  <c r="I5" i="4"/>
  <c r="I7" i="4"/>
  <c r="I9" i="4"/>
  <c r="I11" i="4"/>
  <c r="I13" i="4"/>
  <c r="I15" i="4"/>
  <c r="I17" i="4"/>
  <c r="I19" i="4"/>
  <c r="J4" i="1"/>
  <c r="K7" i="1"/>
  <c r="M5" i="1"/>
  <c r="J3" i="4"/>
  <c r="J5" i="4"/>
  <c r="J7" i="4"/>
  <c r="J9" i="4"/>
  <c r="J11" i="4"/>
  <c r="J13" i="4"/>
  <c r="J15" i="4"/>
  <c r="J17" i="4"/>
  <c r="J19" i="4"/>
  <c r="K5" i="4"/>
  <c r="K13" i="4"/>
  <c r="L10" i="4"/>
  <c r="L18" i="4"/>
  <c r="I4" i="6"/>
  <c r="I6" i="6"/>
  <c r="I8" i="6"/>
  <c r="I10" i="6"/>
  <c r="I12" i="6"/>
  <c r="I14" i="6"/>
  <c r="I16" i="6"/>
  <c r="I18" i="6"/>
  <c r="I20" i="6"/>
  <c r="K8" i="6"/>
  <c r="K16" i="6"/>
  <c r="L5" i="6"/>
  <c r="L13" i="6"/>
  <c r="J4" i="6"/>
  <c r="J6" i="6"/>
  <c r="J8" i="6"/>
  <c r="J10" i="6"/>
  <c r="J12" i="6"/>
  <c r="J14" i="6"/>
  <c r="J16" i="6"/>
  <c r="J18" i="6"/>
  <c r="J20" i="6"/>
  <c r="K9" i="6"/>
  <c r="K17" i="6"/>
  <c r="L6" i="6"/>
  <c r="L14" i="6"/>
  <c r="J5" i="1"/>
  <c r="M6" i="1"/>
  <c r="G4" i="4"/>
  <c r="G6" i="4"/>
  <c r="G8" i="4"/>
  <c r="G10" i="4"/>
  <c r="G12" i="4"/>
  <c r="G14" i="4"/>
  <c r="G16" i="4"/>
  <c r="G18" i="4"/>
  <c r="G20" i="4"/>
  <c r="L4" i="1"/>
  <c r="H4" i="4"/>
  <c r="H6" i="4"/>
  <c r="H8" i="4"/>
  <c r="H10" i="4"/>
  <c r="H12" i="4"/>
  <c r="H14" i="4"/>
  <c r="H16" i="4"/>
  <c r="H18" i="4"/>
  <c r="H20" i="4"/>
  <c r="K7" i="4"/>
  <c r="K15" i="4"/>
  <c r="G9" i="6"/>
  <c r="G11" i="6"/>
  <c r="G13" i="6"/>
  <c r="G15" i="6"/>
  <c r="G17" i="6"/>
  <c r="G19" i="6"/>
  <c r="K10" i="6"/>
  <c r="K18" i="6"/>
  <c r="L7" i="6"/>
  <c r="L15" i="6"/>
  <c r="J4" i="4"/>
  <c r="J6" i="4"/>
  <c r="J8" i="4"/>
  <c r="J10" i="4"/>
  <c r="J12" i="4"/>
  <c r="J14" i="4"/>
  <c r="J16" i="4"/>
  <c r="J18" i="4"/>
  <c r="J20" i="4"/>
  <c r="K9" i="4"/>
  <c r="K17" i="4"/>
  <c r="L6" i="4"/>
  <c r="I3" i="6"/>
  <c r="I5" i="6"/>
  <c r="I7" i="6"/>
  <c r="I9" i="6"/>
  <c r="I11" i="6"/>
  <c r="I13" i="6"/>
  <c r="I15" i="6"/>
  <c r="I17" i="6"/>
  <c r="I19" i="6"/>
  <c r="K4" i="6"/>
  <c r="K12" i="6"/>
  <c r="L9" i="6"/>
  <c r="L17" i="6"/>
  <c r="L6" i="1"/>
  <c r="N4" i="1"/>
  <c r="G3" i="4"/>
  <c r="G5" i="4"/>
  <c r="G7" i="4"/>
  <c r="G9" i="4"/>
  <c r="G11" i="4"/>
  <c r="G13" i="4"/>
  <c r="G15" i="4"/>
  <c r="G17" i="4"/>
  <c r="K10" i="4"/>
  <c r="J11" i="6"/>
  <c r="J13" i="6"/>
  <c r="J15" i="6"/>
  <c r="J17" i="6"/>
  <c r="L10" i="6"/>
  <c r="Q6" i="6"/>
  <c r="R6" i="6" s="1"/>
  <c r="S6" i="6" s="1"/>
  <c r="T6" i="6" s="1"/>
  <c r="B4" i="6"/>
  <c r="K2" i="6"/>
  <c r="J2" i="6"/>
  <c r="I2" i="6"/>
  <c r="H2" i="6"/>
  <c r="G2" i="6"/>
  <c r="AA4" i="4"/>
  <c r="AA5" i="4"/>
  <c r="AA3" i="4"/>
  <c r="Q6" i="4"/>
  <c r="R6" i="4" s="1"/>
  <c r="S6" i="4" s="1"/>
  <c r="T6" i="4" s="1"/>
  <c r="P6" i="4"/>
  <c r="K2" i="4"/>
  <c r="J2" i="4"/>
  <c r="I2" i="4"/>
  <c r="H2" i="4"/>
  <c r="G2" i="4"/>
  <c r="B4" i="4"/>
  <c r="G4" i="1" a="1"/>
  <c r="G4" i="1" s="1"/>
  <c r="G22" i="6" l="1" a="1"/>
  <c r="G22" i="6" s="1"/>
  <c r="G7" i="1"/>
  <c r="G6" i="1"/>
  <c r="G5" i="1"/>
  <c r="G22" i="4" l="1" a="1"/>
  <c r="G22" i="4" s="1"/>
  <c r="J3" i="1" l="1"/>
  <c r="K3" i="1" s="1"/>
  <c r="L3" i="1" s="1"/>
  <c r="M3" i="1" s="1"/>
  <c r="N3" i="1" s="1"/>
  <c r="B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<sst xmlns="http://schemas.openxmlformats.org/spreadsheetml/2006/main" count="35" uniqueCount="19">
  <si>
    <t>X1</t>
  </si>
  <si>
    <t>X2</t>
  </si>
  <si>
    <t>X3</t>
  </si>
  <si>
    <t>X4</t>
  </si>
  <si>
    <t>Y</t>
  </si>
  <si>
    <t>Ridge Trace</t>
  </si>
  <si>
    <t>Lambda</t>
  </si>
  <si>
    <t>map</t>
  </si>
  <si>
    <t># of Groups</t>
  </si>
  <si>
    <t>CV Error</t>
  </si>
  <si>
    <t>Ridge Regression Cross Validation</t>
  </si>
  <si>
    <t>RidgeLambda function</t>
  </si>
  <si>
    <t>Ordered</t>
  </si>
  <si>
    <t>Random</t>
  </si>
  <si>
    <t>count</t>
  </si>
  <si>
    <t>Real Statistics Using Excel</t>
  </si>
  <si>
    <t>Updated</t>
  </si>
  <si>
    <t>Copyright © 2013 - 2024 Charles Zaiontz</t>
  </si>
  <si>
    <t>Estimating Ridge Regression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</si>
</sst>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3" xfId="0" applyFill="1" applyBorder="1"/>
    <xf numFmtId="0" fontId="0" fillId="2" borderId="11" xfId="0" applyFill="1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Ridge Trace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Trace!$G$4</c:f>
              <c:strCache>
                <c:ptCount val="1"/>
                <c:pt idx="0">
                  <c:v>X1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Trace!$H$3:$N$3</c:f>
              <c:numCache>
                <c:formatCode>General</c:formatCode>
                <c:ptCount val="7"/>
                <c:pt idx="0">
                  <c:v>0</c:v>
                </c:pt>
                <c:pt idx="1">
                  <c:v>1.7000000000000001E-3</c:v>
                </c:pt>
                <c:pt idx="2">
                  <c:v>1.7000000000000001E-2</c:v>
                </c:pt>
                <c:pt idx="3">
                  <c:v>0.17</c:v>
                </c:pt>
                <c:pt idx="4">
                  <c:v>1.7000000000000002</c:v>
                </c:pt>
                <c:pt idx="5">
                  <c:v>17</c:v>
                </c:pt>
                <c:pt idx="6">
                  <c:v>170</c:v>
                </c:pt>
              </c:numCache>
            </c:numRef>
          </c:cat>
          <c:val>
            <c:numRef>
              <c:f>Trace!$H$4:$N$4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8-4C63-8DA1-D17BF75CA0F1}"/>
            </c:ext>
          </c:extLst>
        </c:ser>
        <c:ser>
          <c:idx val="1"/>
          <c:order val="1"/>
          <c:tx>
            <c:strRef>
              <c:f>Trace!$G$5</c:f>
              <c:strCache>
                <c:ptCount val="1"/>
                <c:pt idx="0">
                  <c:v>X2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Trace!$H$3:$N$3</c:f>
              <c:numCache>
                <c:formatCode>General</c:formatCode>
                <c:ptCount val="7"/>
                <c:pt idx="0">
                  <c:v>0</c:v>
                </c:pt>
                <c:pt idx="1">
                  <c:v>1.7000000000000001E-3</c:v>
                </c:pt>
                <c:pt idx="2">
                  <c:v>1.7000000000000001E-2</c:v>
                </c:pt>
                <c:pt idx="3">
                  <c:v>0.17</c:v>
                </c:pt>
                <c:pt idx="4">
                  <c:v>1.7000000000000002</c:v>
                </c:pt>
                <c:pt idx="5">
                  <c:v>17</c:v>
                </c:pt>
                <c:pt idx="6">
                  <c:v>170</c:v>
                </c:pt>
              </c:numCache>
            </c:numRef>
          </c:cat>
          <c:val>
            <c:numRef>
              <c:f>Trace!$H$5:$N$5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8-4C63-8DA1-D17BF75CA0F1}"/>
            </c:ext>
          </c:extLst>
        </c:ser>
        <c:ser>
          <c:idx val="2"/>
          <c:order val="2"/>
          <c:tx>
            <c:strRef>
              <c:f>Trace!$G$6</c:f>
              <c:strCache>
                <c:ptCount val="1"/>
                <c:pt idx="0">
                  <c:v>X3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Trace!$H$3:$N$3</c:f>
              <c:numCache>
                <c:formatCode>General</c:formatCode>
                <c:ptCount val="7"/>
                <c:pt idx="0">
                  <c:v>0</c:v>
                </c:pt>
                <c:pt idx="1">
                  <c:v>1.7000000000000001E-3</c:v>
                </c:pt>
                <c:pt idx="2">
                  <c:v>1.7000000000000001E-2</c:v>
                </c:pt>
                <c:pt idx="3">
                  <c:v>0.17</c:v>
                </c:pt>
                <c:pt idx="4">
                  <c:v>1.7000000000000002</c:v>
                </c:pt>
                <c:pt idx="5">
                  <c:v>17</c:v>
                </c:pt>
                <c:pt idx="6">
                  <c:v>170</c:v>
                </c:pt>
              </c:numCache>
            </c:numRef>
          </c:cat>
          <c:val>
            <c:numRef>
              <c:f>Trace!$H$6:$N$6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8-4C63-8DA1-D17BF75CA0F1}"/>
            </c:ext>
          </c:extLst>
        </c:ser>
        <c:ser>
          <c:idx val="3"/>
          <c:order val="3"/>
          <c:tx>
            <c:strRef>
              <c:f>Trace!$G$7</c:f>
              <c:strCache>
                <c:ptCount val="1"/>
                <c:pt idx="0">
                  <c:v>X4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Trace!$H$3:$N$3</c:f>
              <c:numCache>
                <c:formatCode>General</c:formatCode>
                <c:ptCount val="7"/>
                <c:pt idx="0">
                  <c:v>0</c:v>
                </c:pt>
                <c:pt idx="1">
                  <c:v>1.7000000000000001E-3</c:v>
                </c:pt>
                <c:pt idx="2">
                  <c:v>1.7000000000000001E-2</c:v>
                </c:pt>
                <c:pt idx="3">
                  <c:v>0.17</c:v>
                </c:pt>
                <c:pt idx="4">
                  <c:v>1.7000000000000002</c:v>
                </c:pt>
                <c:pt idx="5">
                  <c:v>17</c:v>
                </c:pt>
                <c:pt idx="6">
                  <c:v>170</c:v>
                </c:pt>
              </c:numCache>
            </c:numRef>
          </c:cat>
          <c:val>
            <c:numRef>
              <c:f>Trace!$H$7:$N$7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8-4C63-8DA1-D17BF75CA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703568"/>
        <c:axId val="481705528"/>
      </c:lineChart>
      <c:catAx>
        <c:axId val="48170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705528"/>
        <c:crosses val="autoZero"/>
        <c:auto val="1"/>
        <c:lblAlgn val="ctr"/>
        <c:lblOffset val="100"/>
        <c:noMultiLvlLbl val="0"/>
      </c:catAx>
      <c:valAx>
        <c:axId val="48170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70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8</xdr:row>
      <xdr:rowOff>20637</xdr:rowOff>
    </xdr:from>
    <xdr:to>
      <xdr:col>13</xdr:col>
      <xdr:colOff>415925</xdr:colOff>
      <xdr:row>22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CC793C-1F68-4157-9230-B5ACC8765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%20Detailed\Ridge%20Regression.xlsx" TargetMode="External"/><Relationship Id="rId1" Type="http://schemas.openxmlformats.org/officeDocument/2006/relationships/externalLinkPath" Target="Ridge%20Reg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ge 1"/>
      <sheetName val="Ridge 2"/>
      <sheetName val="Ridge 3"/>
      <sheetName val="LASSO"/>
    </sheetNames>
    <sheetDataSet>
      <sheetData sheetId="0" refreshError="1"/>
      <sheetData sheetId="1">
        <row r="3">
          <cell r="AA3">
            <v>0</v>
          </cell>
          <cell r="AB3">
            <v>1.7000000000000001E-3</v>
          </cell>
          <cell r="AC3">
            <v>1.7000000000000001E-2</v>
          </cell>
          <cell r="AD3">
            <v>0.17</v>
          </cell>
          <cell r="AE3">
            <v>1.7000000000000002</v>
          </cell>
          <cell r="AF3">
            <v>17</v>
          </cell>
          <cell r="AG3">
            <v>170</v>
          </cell>
        </row>
        <row r="4">
          <cell r="Z4" t="str">
            <v>X1</v>
          </cell>
          <cell r="AA4">
            <v>0.41542570119959465</v>
          </cell>
          <cell r="AB4">
            <v>0.41602481418138454</v>
          </cell>
          <cell r="AC4">
            <v>0.42019548374079296</v>
          </cell>
          <cell r="AD4">
            <v>0.42020903815928212</v>
          </cell>
          <cell r="AE4">
            <v>0.36397698018790275</v>
          </cell>
          <cell r="AF4">
            <v>0.25378972657159399</v>
          </cell>
          <cell r="AG4">
            <v>7.4280150801580888E-2</v>
          </cell>
        </row>
        <row r="5">
          <cell r="Z5" t="str">
            <v>X2</v>
          </cell>
          <cell r="AA5">
            <v>-0.37140411710341692</v>
          </cell>
          <cell r="AB5">
            <v>-0.36782519780234801</v>
          </cell>
          <cell r="AC5">
            <v>-0.33685253043124175</v>
          </cell>
          <cell r="AD5">
            <v>-0.12369783202344081</v>
          </cell>
          <cell r="AE5">
            <v>0.23039763439912436</v>
          </cell>
          <cell r="AF5">
            <v>0.23845474376746628</v>
          </cell>
          <cell r="AG5">
            <v>7.2512920140047579E-2</v>
          </cell>
        </row>
        <row r="6">
          <cell r="Z6" t="str">
            <v>X3</v>
          </cell>
          <cell r="AA6">
            <v>1.1124069143399349</v>
          </cell>
          <cell r="AB6">
            <v>1.1072546389330469</v>
          </cell>
          <cell r="AC6">
            <v>1.0638817410262469</v>
          </cell>
          <cell r="AD6">
            <v>0.79883846712574091</v>
          </cell>
          <cell r="AE6">
            <v>0.39039905370277894</v>
          </cell>
          <cell r="AF6">
            <v>0.22833586621233812</v>
          </cell>
          <cell r="AG6">
            <v>7.0244116059912778E-2</v>
          </cell>
        </row>
        <row r="7">
          <cell r="Z7" t="str">
            <v>X4</v>
          </cell>
          <cell r="AA7">
            <v>-0.38093801321675191</v>
          </cell>
          <cell r="AB7">
            <v>-0.37901926441711931</v>
          </cell>
          <cell r="AC7">
            <v>-0.36283868218831522</v>
          </cell>
          <cell r="AD7">
            <v>-0.26279271836474805</v>
          </cell>
          <cell r="AE7">
            <v>-9.4781377718283322E-2</v>
          </cell>
          <cell r="AF7">
            <v>1.507995175083722E-2</v>
          </cell>
          <cell r="AG7">
            <v>2.1774136428059303E-2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7E7B-4B35-4A9E-9B27-8D4B49E38BD7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15</v>
      </c>
    </row>
    <row r="2" spans="1:2" x14ac:dyDescent="0.35">
      <c r="A2" t="s">
        <v>18</v>
      </c>
    </row>
    <row r="4" spans="1:2" x14ac:dyDescent="0.35">
      <c r="A4" t="s">
        <v>16</v>
      </c>
      <c r="B4" s="28">
        <v>45308</v>
      </c>
    </row>
    <row r="6" spans="1:2" x14ac:dyDescent="0.35">
      <c r="A6" s="29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C7C9-467D-4759-A4EF-68E7AF8283D5}">
  <sheetPr codeName="Sheet69"/>
  <dimension ref="A1:R19"/>
  <sheetViews>
    <sheetView workbookViewId="0"/>
  </sheetViews>
  <sheetFormatPr defaultRowHeight="14.5" x14ac:dyDescent="0.35"/>
  <cols>
    <col min="7" max="7" width="9.1796875" customWidth="1"/>
    <col min="18" max="18" width="21.36328125" customWidth="1"/>
  </cols>
  <sheetData>
    <row r="1" spans="1: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">
        <v>5</v>
      </c>
      <c r="P1" t="s">
        <v>11</v>
      </c>
    </row>
    <row r="2" spans="1:18" x14ac:dyDescent="0.35">
      <c r="A2" s="2">
        <v>3</v>
      </c>
      <c r="B2" s="2">
        <v>6</v>
      </c>
      <c r="C2" s="2">
        <v>2</v>
      </c>
      <c r="D2" s="2">
        <v>8</v>
      </c>
      <c r="E2" s="2">
        <v>3</v>
      </c>
    </row>
    <row r="3" spans="1:18" x14ac:dyDescent="0.35">
      <c r="A3" s="2">
        <v>7</v>
      </c>
      <c r="B3" s="2">
        <f>INT(A3/2+4)</f>
        <v>7</v>
      </c>
      <c r="C3" s="2">
        <v>11</v>
      </c>
      <c r="D3" s="2">
        <v>14</v>
      </c>
      <c r="E3" s="2">
        <v>15</v>
      </c>
      <c r="G3" t="s">
        <v>6</v>
      </c>
      <c r="H3">
        <v>0</v>
      </c>
      <c r="I3">
        <v>1.7000000000000001E-3</v>
      </c>
      <c r="J3">
        <f>I3*10</f>
        <v>1.7000000000000001E-2</v>
      </c>
      <c r="K3">
        <f>J3*10</f>
        <v>0.17</v>
      </c>
      <c r="L3">
        <f>K3*10</f>
        <v>1.7000000000000002</v>
      </c>
      <c r="M3">
        <f>L3*10</f>
        <v>17</v>
      </c>
      <c r="N3">
        <f>M3*10</f>
        <v>170</v>
      </c>
      <c r="P3" s="13" t="e" cm="1">
        <f t="array" aca="1" ref="P3" ca="1">RidgeLambda(A2:D19,1)</f>
        <v>#NAME?</v>
      </c>
      <c r="R3" t="e" cm="1">
        <f t="array" aca="1" ref="R3" ca="1">FTEXT(P3)</f>
        <v>#NAME?</v>
      </c>
    </row>
    <row r="4" spans="1:18" x14ac:dyDescent="0.35">
      <c r="A4" s="2">
        <v>11</v>
      </c>
      <c r="B4" s="2">
        <v>11</v>
      </c>
      <c r="C4" s="2">
        <v>23</v>
      </c>
      <c r="D4" s="2">
        <v>33</v>
      </c>
      <c r="E4" s="2">
        <v>19</v>
      </c>
      <c r="G4" t="str">
        <f t="array" ref="G4:G7">TRANSPOSE(A1:D1)</f>
        <v>X1</v>
      </c>
      <c r="H4" s="3" t="e">
        <f t="array" aca="1" ref="H4:H7" ca="1">RidgeRegCoeff($A$2:$D$19,$E$2:$E$19,H3)</f>
        <v>#NAME?</v>
      </c>
      <c r="I4" s="6" t="e">
        <f t="array" aca="1" ref="I4:I7" ca="1">RidgeRegCoeff($A$2:$D$19,$E$2:$E$19,I3)</f>
        <v>#NAME?</v>
      </c>
      <c r="J4" s="6" t="e">
        <f t="array" aca="1" ref="J4:J7" ca="1">RidgeRegCoeff($A$2:$D$19,$E$2:$E$19,J3)</f>
        <v>#NAME?</v>
      </c>
      <c r="K4" s="6" t="e">
        <f t="array" aca="1" ref="K4:K7" ca="1">RidgeRegCoeff($A$2:$D$19,$E$2:$E$19,K3)</f>
        <v>#NAME?</v>
      </c>
      <c r="L4" s="6" t="e">
        <f t="array" aca="1" ref="L4:L7" ca="1">RidgeRegCoeff($A$2:$D$19,$E$2:$E$19,L3)</f>
        <v>#NAME?</v>
      </c>
      <c r="M4" s="6" t="e">
        <f t="array" aca="1" ref="M4:M7" ca="1">RidgeRegCoeff($A$2:$D$19,$E$2:$E$19,M3)</f>
        <v>#NAME?</v>
      </c>
      <c r="N4" s="8" t="e">
        <f t="array" aca="1" ref="N4:N7" ca="1">RidgeRegCoeff($A$2:$D$19,$E$2:$E$19,N3)</f>
        <v>#NAME?</v>
      </c>
    </row>
    <row r="5" spans="1:18" x14ac:dyDescent="0.35">
      <c r="A5" s="2">
        <v>15</v>
      </c>
      <c r="B5" s="2">
        <v>12</v>
      </c>
      <c r="C5" s="2">
        <v>26</v>
      </c>
      <c r="D5" s="2">
        <v>34</v>
      </c>
      <c r="E5" s="2">
        <v>27</v>
      </c>
      <c r="G5" t="str">
        <v>X2</v>
      </c>
      <c r="H5" s="4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s="9" t="e">
        <f ca="1"/>
        <v>#NAME?</v>
      </c>
    </row>
    <row r="6" spans="1:18" x14ac:dyDescent="0.35">
      <c r="A6" s="2">
        <v>21</v>
      </c>
      <c r="B6" s="2">
        <v>16</v>
      </c>
      <c r="C6" s="2">
        <v>12</v>
      </c>
      <c r="D6" s="2">
        <v>5</v>
      </c>
      <c r="E6" s="2">
        <v>23</v>
      </c>
      <c r="G6" t="str">
        <v>X3</v>
      </c>
      <c r="H6" s="4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s="9" t="e">
        <f ca="1"/>
        <v>#NAME?</v>
      </c>
    </row>
    <row r="7" spans="1:18" x14ac:dyDescent="0.35">
      <c r="A7" s="2">
        <v>23</v>
      </c>
      <c r="B7" s="2">
        <v>17</v>
      </c>
      <c r="C7" s="2">
        <v>16</v>
      </c>
      <c r="D7" s="2">
        <v>10</v>
      </c>
      <c r="E7" s="2">
        <v>23</v>
      </c>
      <c r="G7" t="str">
        <v>X4</v>
      </c>
      <c r="H7" s="5" t="e">
        <f ca="1"/>
        <v>#NAME?</v>
      </c>
      <c r="I7" s="7" t="e">
        <f ca="1"/>
        <v>#NAME?</v>
      </c>
      <c r="J7" s="7" t="e">
        <f ca="1"/>
        <v>#NAME?</v>
      </c>
      <c r="K7" s="7" t="e">
        <f ca="1"/>
        <v>#NAME?</v>
      </c>
      <c r="L7" s="7" t="e">
        <f ca="1"/>
        <v>#NAME?</v>
      </c>
      <c r="M7" s="7" t="e">
        <f ca="1"/>
        <v>#NAME?</v>
      </c>
      <c r="N7" s="10" t="e">
        <f ca="1"/>
        <v>#NAME?</v>
      </c>
    </row>
    <row r="8" spans="1:18" x14ac:dyDescent="0.35">
      <c r="A8" s="2">
        <v>28</v>
      </c>
      <c r="B8" s="2">
        <v>22</v>
      </c>
      <c r="C8" s="2">
        <v>22</v>
      </c>
      <c r="D8" s="2">
        <v>15</v>
      </c>
      <c r="E8" s="2">
        <v>31</v>
      </c>
    </row>
    <row r="9" spans="1:18" x14ac:dyDescent="0.35">
      <c r="A9" s="2">
        <v>31</v>
      </c>
      <c r="B9" s="2">
        <v>16</v>
      </c>
      <c r="C9" s="2">
        <v>28</v>
      </c>
      <c r="D9" s="2">
        <v>24</v>
      </c>
      <c r="E9" s="2">
        <v>39</v>
      </c>
    </row>
    <row r="10" spans="1:18" x14ac:dyDescent="0.35">
      <c r="A10" s="2">
        <v>38</v>
      </c>
      <c r="B10" s="2">
        <v>21</v>
      </c>
      <c r="C10" s="2">
        <v>34</v>
      </c>
      <c r="D10" s="2">
        <v>31</v>
      </c>
      <c r="E10" s="2">
        <v>47</v>
      </c>
    </row>
    <row r="11" spans="1:18" x14ac:dyDescent="0.35">
      <c r="A11" s="2">
        <v>39</v>
      </c>
      <c r="B11" s="2">
        <v>27</v>
      </c>
      <c r="C11" s="2">
        <v>27</v>
      </c>
      <c r="D11" s="2">
        <v>8</v>
      </c>
      <c r="E11" s="2">
        <v>51</v>
      </c>
    </row>
    <row r="12" spans="1:18" x14ac:dyDescent="0.35">
      <c r="A12" s="2">
        <v>42</v>
      </c>
      <c r="B12" s="2">
        <v>24</v>
      </c>
      <c r="C12" s="2">
        <v>31</v>
      </c>
      <c r="D12" s="2">
        <v>16</v>
      </c>
      <c r="E12" s="2">
        <v>47</v>
      </c>
    </row>
    <row r="13" spans="1:18" x14ac:dyDescent="0.35">
      <c r="A13" s="2">
        <v>49</v>
      </c>
      <c r="B13" s="2">
        <v>32</v>
      </c>
      <c r="C13" s="2">
        <v>40</v>
      </c>
      <c r="D13" s="2">
        <v>25</v>
      </c>
      <c r="E13" s="2">
        <v>51</v>
      </c>
    </row>
    <row r="14" spans="1:18" x14ac:dyDescent="0.35">
      <c r="A14" s="2">
        <v>57</v>
      </c>
      <c r="B14" s="2">
        <v>29</v>
      </c>
      <c r="C14" s="2">
        <v>42</v>
      </c>
      <c r="D14" s="2">
        <v>21</v>
      </c>
      <c r="E14" s="2">
        <v>55</v>
      </c>
    </row>
    <row r="15" spans="1:18" x14ac:dyDescent="0.35">
      <c r="A15" s="2">
        <v>68</v>
      </c>
      <c r="B15" s="2">
        <v>36</v>
      </c>
      <c r="C15" s="2">
        <v>35</v>
      </c>
      <c r="D15" s="2">
        <v>9</v>
      </c>
      <c r="E15" s="2">
        <v>63</v>
      </c>
    </row>
    <row r="16" spans="1:18" x14ac:dyDescent="0.35">
      <c r="A16" s="2">
        <v>71</v>
      </c>
      <c r="B16" s="2">
        <v>42</v>
      </c>
      <c r="C16" s="2">
        <v>39</v>
      </c>
      <c r="D16" s="2">
        <v>15</v>
      </c>
      <c r="E16" s="2">
        <v>67</v>
      </c>
    </row>
    <row r="17" spans="1:5" x14ac:dyDescent="0.35">
      <c r="A17" s="2">
        <v>89</v>
      </c>
      <c r="B17" s="2">
        <v>51</v>
      </c>
      <c r="C17" s="2">
        <v>51</v>
      </c>
      <c r="D17" s="2">
        <v>23</v>
      </c>
      <c r="E17" s="2">
        <v>71</v>
      </c>
    </row>
    <row r="18" spans="1:5" x14ac:dyDescent="0.35">
      <c r="A18" s="2">
        <v>95</v>
      </c>
      <c r="B18" s="2">
        <v>53</v>
      </c>
      <c r="C18" s="2">
        <v>60</v>
      </c>
      <c r="D18" s="2">
        <v>29</v>
      </c>
      <c r="E18" s="2">
        <v>71</v>
      </c>
    </row>
    <row r="19" spans="1:5" x14ac:dyDescent="0.35">
      <c r="A19" s="12">
        <v>97</v>
      </c>
      <c r="B19" s="12">
        <v>55</v>
      </c>
      <c r="C19" s="12">
        <v>68</v>
      </c>
      <c r="D19" s="12">
        <v>40</v>
      </c>
      <c r="E19" s="12">
        <v>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36D5-48F2-48A6-9679-53619E8B34F1}">
  <sheetPr codeName="Sheet3"/>
  <dimension ref="A1:AA26"/>
  <sheetViews>
    <sheetView workbookViewId="0"/>
  </sheetViews>
  <sheetFormatPr defaultRowHeight="14.5" x14ac:dyDescent="0.35"/>
  <cols>
    <col min="15" max="15" width="9.1796875" customWidth="1"/>
  </cols>
  <sheetData>
    <row r="1" spans="1:27" ht="15" thickBot="1" x14ac:dyDescent="0.4">
      <c r="V1" s="2" t="s">
        <v>12</v>
      </c>
      <c r="X1" s="2" t="s">
        <v>13</v>
      </c>
    </row>
    <row r="2" spans="1:27" ht="15" thickTop="1" x14ac:dyDescent="0.3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G2" s="14" t="str">
        <f>A2</f>
        <v>X1</v>
      </c>
      <c r="H2" s="14" t="str">
        <f>B2</f>
        <v>X2</v>
      </c>
      <c r="I2" s="14" t="str">
        <f>C2</f>
        <v>X3</v>
      </c>
      <c r="J2" s="14" t="str">
        <f>D2</f>
        <v>X4</v>
      </c>
      <c r="K2" s="14" t="str">
        <f>E2</f>
        <v>Y</v>
      </c>
      <c r="L2" s="14" t="s">
        <v>7</v>
      </c>
      <c r="N2" t="s">
        <v>10</v>
      </c>
      <c r="V2" s="23" t="e" cm="1">
        <f t="array" aca="1" ref="V2" ca="1">OrderedPart(14,3)</f>
        <v>#NAME?</v>
      </c>
      <c r="X2" s="23" t="e" cm="1">
        <f t="array" aca="1" ref="X2" ca="1">RandPart(14,3)</f>
        <v>#NAME?</v>
      </c>
      <c r="AA2" s="2" t="s">
        <v>14</v>
      </c>
    </row>
    <row r="3" spans="1:27" x14ac:dyDescent="0.35">
      <c r="A3" s="2">
        <v>3</v>
      </c>
      <c r="B3" s="2">
        <v>6</v>
      </c>
      <c r="C3" s="2">
        <v>2</v>
      </c>
      <c r="D3" s="2">
        <v>8</v>
      </c>
      <c r="E3" s="2">
        <v>3</v>
      </c>
      <c r="G3" t="e">
        <f t="array" aca="1" ref="G3:J20" ca="1">STDCOL(A3:D20)</f>
        <v>#NAME?</v>
      </c>
      <c r="H3" t="e">
        <f ca="1"/>
        <v>#NAME?</v>
      </c>
      <c r="I3" t="e">
        <f ca="1"/>
        <v>#NAME?</v>
      </c>
      <c r="J3" t="e">
        <f ca="1"/>
        <v>#NAME?</v>
      </c>
      <c r="K3" t="e">
        <f t="array" aca="1" ref="K3:K20" ca="1">STDCOL(E3:E20)</f>
        <v>#NAME?</v>
      </c>
      <c r="L3" s="2" t="e">
        <f t="array" aca="1" ref="L3:L20" ca="1">SortedPart(K3:K20,O4)</f>
        <v>#NAME?</v>
      </c>
      <c r="V3" s="24"/>
      <c r="X3" s="24"/>
      <c r="Z3">
        <v>1</v>
      </c>
      <c r="AA3" s="23">
        <f ca="1">COUNTIF(_xlfn.ANCHORARRAY(X$2),Z3)</f>
        <v>0</v>
      </c>
    </row>
    <row r="4" spans="1:27" x14ac:dyDescent="0.35">
      <c r="A4" s="2">
        <v>7</v>
      </c>
      <c r="B4" s="2">
        <f>INT(A4/2+4)</f>
        <v>7</v>
      </c>
      <c r="C4" s="2">
        <v>11</v>
      </c>
      <c r="D4" s="2">
        <v>14</v>
      </c>
      <c r="E4" s="2">
        <v>15</v>
      </c>
      <c r="G4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s="2" t="e">
        <f ca="1"/>
        <v>#NAME?</v>
      </c>
      <c r="N4" t="s">
        <v>8</v>
      </c>
      <c r="O4" s="22">
        <v>5</v>
      </c>
      <c r="V4" s="24"/>
      <c r="X4" s="24"/>
      <c r="Z4">
        <v>2</v>
      </c>
      <c r="AA4" s="24">
        <f t="shared" ref="AA4:AA5" ca="1" si="0">COUNTIF(_xlfn.ANCHORARRAY(X$2),Z4)</f>
        <v>0</v>
      </c>
    </row>
    <row r="5" spans="1:27" x14ac:dyDescent="0.35">
      <c r="A5" s="2">
        <v>11</v>
      </c>
      <c r="B5" s="2">
        <v>11</v>
      </c>
      <c r="C5" s="2">
        <v>23</v>
      </c>
      <c r="D5" s="2">
        <v>33</v>
      </c>
      <c r="E5" s="2">
        <v>19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s="2" t="e">
        <f ca="1"/>
        <v>#NAME?</v>
      </c>
      <c r="V5" s="24"/>
      <c r="X5" s="24"/>
      <c r="Z5">
        <v>3</v>
      </c>
      <c r="AA5" s="25">
        <f t="shared" ca="1" si="0"/>
        <v>0</v>
      </c>
    </row>
    <row r="6" spans="1:27" x14ac:dyDescent="0.35">
      <c r="A6" s="2">
        <v>15</v>
      </c>
      <c r="B6" s="2">
        <v>12</v>
      </c>
      <c r="C6" s="2">
        <v>26</v>
      </c>
      <c r="D6" s="2">
        <v>34</v>
      </c>
      <c r="E6" s="2">
        <v>27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s="2" t="e">
        <f ca="1"/>
        <v>#NAME?</v>
      </c>
      <c r="N6" t="s">
        <v>6</v>
      </c>
      <c r="O6" s="15">
        <v>0</v>
      </c>
      <c r="P6" s="15">
        <f>O6+0.05</f>
        <v>0.05</v>
      </c>
      <c r="Q6" s="15">
        <f t="shared" ref="Q6:U6" si="1">P6+0.05</f>
        <v>0.1</v>
      </c>
      <c r="R6" s="15">
        <f t="shared" si="1"/>
        <v>0.15000000000000002</v>
      </c>
      <c r="S6" s="15">
        <f t="shared" si="1"/>
        <v>0.2</v>
      </c>
      <c r="T6" s="15">
        <f t="shared" si="1"/>
        <v>0.25</v>
      </c>
      <c r="V6" s="24"/>
      <c r="X6" s="24"/>
    </row>
    <row r="7" spans="1:27" x14ac:dyDescent="0.35">
      <c r="A7" s="2">
        <v>21</v>
      </c>
      <c r="B7" s="2">
        <v>16</v>
      </c>
      <c r="C7" s="2">
        <v>12</v>
      </c>
      <c r="D7" s="2">
        <v>5</v>
      </c>
      <c r="E7" s="2">
        <v>23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s="2" t="e">
        <f ca="1"/>
        <v>#NAME?</v>
      </c>
      <c r="N7" t="s">
        <v>9</v>
      </c>
      <c r="O7" s="11" t="e">
        <f ca="1">RidgeCVError($G$3:$J$20,$K$3:$K$20,O6,$L$3:$L$20)</f>
        <v>#NAME?</v>
      </c>
      <c r="P7" s="11" t="e">
        <f ca="1">RidgeCVError($G$3:$J$20,$K$3:$K$20,P6,$L$3:$L$20)</f>
        <v>#NAME?</v>
      </c>
      <c r="Q7" s="11" t="e">
        <f ca="1">RidgeCVError($G$3:$J$20,$K$3:$K$20,Q6,$L$3:$L$20)</f>
        <v>#NAME?</v>
      </c>
      <c r="R7" s="11" t="e">
        <f ca="1">RidgeCVError($G$3:$J$20,$K$3:$K$20,R6,$L$3:$L$20)</f>
        <v>#NAME?</v>
      </c>
      <c r="S7" s="11" t="e">
        <f ca="1">RidgeCVError($G$3:$J$20,$K$3:$K$20,S6,$L$3:$L$20)</f>
        <v>#NAME?</v>
      </c>
      <c r="T7" s="11" t="e">
        <f ca="1">RidgeCVError($G$3:$J$20,$K$3:$K$20,T6,$L$3:$L$20)</f>
        <v>#NAME?</v>
      </c>
      <c r="V7" s="24"/>
      <c r="X7" s="24"/>
    </row>
    <row r="8" spans="1:27" x14ac:dyDescent="0.35">
      <c r="A8" s="2">
        <v>23</v>
      </c>
      <c r="B8" s="2">
        <v>17</v>
      </c>
      <c r="C8" s="2">
        <v>16</v>
      </c>
      <c r="D8" s="2">
        <v>10</v>
      </c>
      <c r="E8" s="2">
        <v>23</v>
      </c>
      <c r="G8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s="2" t="e">
        <f ca="1"/>
        <v>#NAME?</v>
      </c>
      <c r="V8" s="24"/>
      <c r="X8" s="24"/>
    </row>
    <row r="9" spans="1:27" x14ac:dyDescent="0.35">
      <c r="A9" s="2">
        <v>28</v>
      </c>
      <c r="B9" s="2">
        <v>22</v>
      </c>
      <c r="C9" s="2">
        <v>22</v>
      </c>
      <c r="D9" s="2">
        <v>15</v>
      </c>
      <c r="E9" s="2">
        <v>31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s="2" t="e">
        <f ca="1"/>
        <v>#NAME?</v>
      </c>
      <c r="V9" s="24"/>
      <c r="X9" s="24"/>
    </row>
    <row r="10" spans="1:27" x14ac:dyDescent="0.35">
      <c r="A10" s="2">
        <v>31</v>
      </c>
      <c r="B10" s="2">
        <v>16</v>
      </c>
      <c r="C10" s="2">
        <v>28</v>
      </c>
      <c r="D10" s="2">
        <v>24</v>
      </c>
      <c r="E10" s="2">
        <v>39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s="2" t="e">
        <f ca="1"/>
        <v>#NAME?</v>
      </c>
      <c r="V10" s="24"/>
      <c r="X10" s="24"/>
    </row>
    <row r="11" spans="1:27" x14ac:dyDescent="0.35">
      <c r="A11" s="2">
        <v>38</v>
      </c>
      <c r="B11" s="2">
        <v>21</v>
      </c>
      <c r="C11" s="2">
        <v>34</v>
      </c>
      <c r="D11" s="2">
        <v>31</v>
      </c>
      <c r="E11" s="2">
        <v>47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s="2" t="e">
        <f ca="1"/>
        <v>#NAME?</v>
      </c>
      <c r="V11" s="24"/>
      <c r="X11" s="24"/>
    </row>
    <row r="12" spans="1:27" x14ac:dyDescent="0.35">
      <c r="A12" s="2">
        <v>39</v>
      </c>
      <c r="B12" s="2">
        <v>27</v>
      </c>
      <c r="C12" s="2">
        <v>27</v>
      </c>
      <c r="D12" s="2">
        <v>8</v>
      </c>
      <c r="E12" s="2">
        <v>51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s="2" t="e">
        <f ca="1"/>
        <v>#NAME?</v>
      </c>
      <c r="V12" s="24"/>
      <c r="X12" s="24"/>
    </row>
    <row r="13" spans="1:27" x14ac:dyDescent="0.35">
      <c r="A13" s="2">
        <v>42</v>
      </c>
      <c r="B13" s="2">
        <v>24</v>
      </c>
      <c r="C13" s="2">
        <v>31</v>
      </c>
      <c r="D13" s="2">
        <v>16</v>
      </c>
      <c r="E13" s="2">
        <v>47</v>
      </c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s="2" t="e">
        <f ca="1"/>
        <v>#NAME?</v>
      </c>
      <c r="V13" s="24"/>
      <c r="X13" s="24"/>
    </row>
    <row r="14" spans="1:27" x14ac:dyDescent="0.35">
      <c r="A14" s="2">
        <v>49</v>
      </c>
      <c r="B14" s="2">
        <v>32</v>
      </c>
      <c r="C14" s="2">
        <v>40</v>
      </c>
      <c r="D14" s="2">
        <v>25</v>
      </c>
      <c r="E14" s="2">
        <v>51</v>
      </c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s="2" t="e">
        <f ca="1"/>
        <v>#NAME?</v>
      </c>
      <c r="V14" s="24"/>
      <c r="X14" s="24"/>
    </row>
    <row r="15" spans="1:27" x14ac:dyDescent="0.35">
      <c r="A15" s="2">
        <v>57</v>
      </c>
      <c r="B15" s="2">
        <v>29</v>
      </c>
      <c r="C15" s="2">
        <v>42</v>
      </c>
      <c r="D15" s="2">
        <v>21</v>
      </c>
      <c r="E15" s="2">
        <v>55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s="2" t="e">
        <f ca="1"/>
        <v>#NAME?</v>
      </c>
      <c r="V15" s="24"/>
      <c r="X15" s="25"/>
    </row>
    <row r="16" spans="1:27" x14ac:dyDescent="0.35">
      <c r="A16" s="2">
        <v>68</v>
      </c>
      <c r="B16" s="2">
        <v>36</v>
      </c>
      <c r="C16" s="2">
        <v>35</v>
      </c>
      <c r="D16" s="2">
        <v>9</v>
      </c>
      <c r="E16" s="2">
        <v>63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s="2" t="e">
        <f ca="1"/>
        <v>#NAME?</v>
      </c>
      <c r="V16" s="25"/>
    </row>
    <row r="17" spans="1:12" x14ac:dyDescent="0.35">
      <c r="A17" s="2">
        <v>71</v>
      </c>
      <c r="B17" s="2">
        <v>42</v>
      </c>
      <c r="C17" s="2">
        <v>39</v>
      </c>
      <c r="D17" s="2">
        <v>15</v>
      </c>
      <c r="E17" s="2">
        <v>67</v>
      </c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s="2" t="e">
        <f ca="1"/>
        <v>#NAME?</v>
      </c>
    </row>
    <row r="18" spans="1:12" x14ac:dyDescent="0.35">
      <c r="A18" s="2">
        <v>89</v>
      </c>
      <c r="B18" s="2">
        <v>51</v>
      </c>
      <c r="C18" s="2">
        <v>51</v>
      </c>
      <c r="D18" s="2">
        <v>23</v>
      </c>
      <c r="E18" s="2">
        <v>71</v>
      </c>
      <c r="G18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s="2" t="e">
        <f ca="1"/>
        <v>#NAME?</v>
      </c>
    </row>
    <row r="19" spans="1:12" x14ac:dyDescent="0.35">
      <c r="A19" s="2">
        <v>95</v>
      </c>
      <c r="B19" s="2">
        <v>53</v>
      </c>
      <c r="C19" s="2">
        <v>60</v>
      </c>
      <c r="D19" s="2">
        <v>29</v>
      </c>
      <c r="E19" s="2">
        <v>71</v>
      </c>
      <c r="G19" t="e">
        <f ca="1"/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s="2" t="e">
        <f ca="1"/>
        <v>#NAME?</v>
      </c>
    </row>
    <row r="20" spans="1:12" x14ac:dyDescent="0.35">
      <c r="A20" s="12">
        <v>97</v>
      </c>
      <c r="B20" s="12">
        <v>55</v>
      </c>
      <c r="C20" s="12">
        <v>68</v>
      </c>
      <c r="D20" s="12">
        <v>40</v>
      </c>
      <c r="E20" s="12">
        <v>75</v>
      </c>
      <c r="G20" s="11" t="e">
        <f ca="1"/>
        <v>#NAME?</v>
      </c>
      <c r="H20" s="11" t="e">
        <f ca="1"/>
        <v>#NAME?</v>
      </c>
      <c r="I20" s="11" t="e">
        <f ca="1"/>
        <v>#NAME?</v>
      </c>
      <c r="J20" s="11" t="e">
        <f ca="1"/>
        <v>#NAME?</v>
      </c>
      <c r="K20" s="11" t="e">
        <f ca="1"/>
        <v>#NAME?</v>
      </c>
      <c r="L20" s="12" t="e">
        <f ca="1"/>
        <v>#NAME?</v>
      </c>
    </row>
    <row r="22" spans="1:12" x14ac:dyDescent="0.35">
      <c r="G22" s="16" t="e" cm="1">
        <f t="array" aca="1" ref="G22" ca="1">MMULT(TRANSPOSE(G3:K20),G3:K20)</f>
        <v>#NAME?</v>
      </c>
      <c r="H22" s="15"/>
      <c r="I22" s="15"/>
      <c r="J22" s="15"/>
      <c r="K22" s="17"/>
    </row>
    <row r="23" spans="1:12" x14ac:dyDescent="0.35">
      <c r="G23" s="18"/>
      <c r="K23" s="19"/>
    </row>
    <row r="24" spans="1:12" x14ac:dyDescent="0.35">
      <c r="G24" s="18"/>
      <c r="K24" s="19"/>
    </row>
    <row r="25" spans="1:12" x14ac:dyDescent="0.35">
      <c r="G25" s="18"/>
      <c r="K25" s="19"/>
    </row>
    <row r="26" spans="1:12" x14ac:dyDescent="0.35">
      <c r="G26" s="20"/>
      <c r="H26" s="11"/>
      <c r="I26" s="11"/>
      <c r="J26" s="11"/>
      <c r="K2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78C5-301C-402A-9663-0F72CCED6E47}">
  <sheetPr codeName="Sheet5"/>
  <dimension ref="A1:X26"/>
  <sheetViews>
    <sheetView workbookViewId="0"/>
  </sheetViews>
  <sheetFormatPr defaultRowHeight="14.5" x14ac:dyDescent="0.35"/>
  <cols>
    <col min="15" max="15" width="9.1796875" customWidth="1"/>
    <col min="22" max="22" width="8.7265625" style="2"/>
    <col min="24" max="24" width="8.7265625" style="2"/>
  </cols>
  <sheetData>
    <row r="1" spans="1:20" ht="15" thickBot="1" x14ac:dyDescent="0.4"/>
    <row r="2" spans="1:20" ht="15" thickTop="1" x14ac:dyDescent="0.3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G2" s="14" t="str">
        <f>A2</f>
        <v>X1</v>
      </c>
      <c r="H2" s="14" t="str">
        <f>B2</f>
        <v>X2</v>
      </c>
      <c r="I2" s="14" t="str">
        <f>C2</f>
        <v>X3</v>
      </c>
      <c r="J2" s="14" t="str">
        <f>D2</f>
        <v>X4</v>
      </c>
      <c r="K2" s="14" t="str">
        <f>E2</f>
        <v>Y</v>
      </c>
      <c r="L2" s="14" t="s">
        <v>7</v>
      </c>
      <c r="N2" t="s">
        <v>10</v>
      </c>
    </row>
    <row r="3" spans="1:20" x14ac:dyDescent="0.35">
      <c r="A3" s="2">
        <v>3</v>
      </c>
      <c r="B3" s="2">
        <v>6</v>
      </c>
      <c r="C3" s="2">
        <v>2</v>
      </c>
      <c r="D3" s="2">
        <v>8</v>
      </c>
      <c r="E3" s="2">
        <v>3</v>
      </c>
      <c r="G3" t="e">
        <f t="array" aca="1" ref="G3:J20" ca="1">STDCOL(A3:D20)</f>
        <v>#NAME?</v>
      </c>
      <c r="H3" t="e">
        <f ca="1"/>
        <v>#NAME?</v>
      </c>
      <c r="I3" t="e">
        <f ca="1"/>
        <v>#NAME?</v>
      </c>
      <c r="J3" t="e">
        <f ca="1"/>
        <v>#NAME?</v>
      </c>
      <c r="K3" t="e">
        <f t="array" aca="1" ref="K3:K20" ca="1">STDCOL(E3:E20)</f>
        <v>#NAME?</v>
      </c>
      <c r="L3" s="2" t="e">
        <f t="array" aca="1" ref="L3:L20" ca="1">SortedPart(K3:K20,O4)</f>
        <v>#NAME?</v>
      </c>
    </row>
    <row r="4" spans="1:20" x14ac:dyDescent="0.35">
      <c r="A4" s="2">
        <v>7</v>
      </c>
      <c r="B4" s="2">
        <f>INT(A4/2+4)</f>
        <v>7</v>
      </c>
      <c r="C4" s="2">
        <v>11</v>
      </c>
      <c r="D4" s="2">
        <v>14</v>
      </c>
      <c r="E4" s="2">
        <v>15</v>
      </c>
      <c r="G4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s="2" t="e">
        <f ca="1"/>
        <v>#NAME?</v>
      </c>
      <c r="N4" t="s">
        <v>8</v>
      </c>
      <c r="O4" s="22">
        <v>5</v>
      </c>
    </row>
    <row r="5" spans="1:20" x14ac:dyDescent="0.35">
      <c r="A5" s="2">
        <v>11</v>
      </c>
      <c r="B5" s="2">
        <v>11</v>
      </c>
      <c r="C5" s="2">
        <v>23</v>
      </c>
      <c r="D5" s="2">
        <v>33</v>
      </c>
      <c r="E5" s="2">
        <v>19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s="2" t="e">
        <f ca="1"/>
        <v>#NAME?</v>
      </c>
    </row>
    <row r="6" spans="1:20" x14ac:dyDescent="0.35">
      <c r="A6" s="2">
        <v>15</v>
      </c>
      <c r="B6" s="2">
        <v>12</v>
      </c>
      <c r="C6" s="2">
        <v>26</v>
      </c>
      <c r="D6" s="2">
        <v>34</v>
      </c>
      <c r="E6" s="2">
        <v>27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s="2" t="e">
        <f ca="1"/>
        <v>#NAME?</v>
      </c>
      <c r="N6" t="s">
        <v>6</v>
      </c>
      <c r="O6" s="15">
        <v>0</v>
      </c>
      <c r="P6" s="26">
        <v>0.10639614654175311</v>
      </c>
      <c r="Q6" s="15">
        <f t="shared" ref="Q6:U6" si="0">P6+0.05</f>
        <v>0.1563961465417531</v>
      </c>
      <c r="R6" s="15">
        <f t="shared" si="0"/>
        <v>0.20639614654175309</v>
      </c>
      <c r="S6" s="15">
        <f t="shared" si="0"/>
        <v>0.25639614654175308</v>
      </c>
      <c r="T6" s="15">
        <f t="shared" si="0"/>
        <v>0.30639614654175307</v>
      </c>
    </row>
    <row r="7" spans="1:20" x14ac:dyDescent="0.35">
      <c r="A7" s="2">
        <v>21</v>
      </c>
      <c r="B7" s="2">
        <v>16</v>
      </c>
      <c r="C7" s="2">
        <v>12</v>
      </c>
      <c r="D7" s="2">
        <v>5</v>
      </c>
      <c r="E7" s="2">
        <v>23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s="2" t="e">
        <f ca="1"/>
        <v>#NAME?</v>
      </c>
      <c r="N7" t="s">
        <v>9</v>
      </c>
      <c r="O7" s="11" t="e">
        <f ca="1">RidgeCVError($G$3:$J$20,$K$3:$K$20,O6,$L$3:$L$20)</f>
        <v>#NAME?</v>
      </c>
      <c r="P7" s="27" t="e">
        <f ca="1">RidgeCVError($G$3:$J$20,$K$3:$K$20,P6,$L$3:$L$20)</f>
        <v>#NAME?</v>
      </c>
      <c r="Q7" s="11" t="e">
        <f ca="1">RidgeCVError($G$3:$J$20,$K$3:$K$20,Q6,$L$3:$L$20)</f>
        <v>#NAME?</v>
      </c>
      <c r="R7" s="11" t="e">
        <f ca="1">RidgeCVError($G$3:$J$20,$K$3:$K$20,R6,$L$3:$L$20)</f>
        <v>#NAME?</v>
      </c>
      <c r="S7" s="11" t="e">
        <f ca="1">RidgeCVError($G$3:$J$20,$K$3:$K$20,S6,$L$3:$L$20)</f>
        <v>#NAME?</v>
      </c>
      <c r="T7" s="11" t="e">
        <f ca="1">RidgeCVError($G$3:$J$20,$K$3:$K$20,T6,$L$3:$L$20)</f>
        <v>#NAME?</v>
      </c>
    </row>
    <row r="8" spans="1:20" x14ac:dyDescent="0.35">
      <c r="A8" s="2">
        <v>23</v>
      </c>
      <c r="B8" s="2">
        <v>17</v>
      </c>
      <c r="C8" s="2">
        <v>16</v>
      </c>
      <c r="D8" s="2">
        <v>10</v>
      </c>
      <c r="E8" s="2">
        <v>23</v>
      </c>
      <c r="G8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s="2" t="e">
        <f ca="1"/>
        <v>#NAME?</v>
      </c>
    </row>
    <row r="9" spans="1:20" x14ac:dyDescent="0.35">
      <c r="A9" s="2">
        <v>28</v>
      </c>
      <c r="B9" s="2">
        <v>22</v>
      </c>
      <c r="C9" s="2">
        <v>22</v>
      </c>
      <c r="D9" s="2">
        <v>15</v>
      </c>
      <c r="E9" s="2">
        <v>31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s="2" t="e">
        <f ca="1"/>
        <v>#NAME?</v>
      </c>
    </row>
    <row r="10" spans="1:20" x14ac:dyDescent="0.35">
      <c r="A10" s="2">
        <v>31</v>
      </c>
      <c r="B10" s="2">
        <v>16</v>
      </c>
      <c r="C10" s="2">
        <v>28</v>
      </c>
      <c r="D10" s="2">
        <v>24</v>
      </c>
      <c r="E10" s="2">
        <v>39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s="2" t="e">
        <f ca="1"/>
        <v>#NAME?</v>
      </c>
    </row>
    <row r="11" spans="1:20" x14ac:dyDescent="0.35">
      <c r="A11" s="2">
        <v>38</v>
      </c>
      <c r="B11" s="2">
        <v>21</v>
      </c>
      <c r="C11" s="2">
        <v>34</v>
      </c>
      <c r="D11" s="2">
        <v>31</v>
      </c>
      <c r="E11" s="2">
        <v>47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s="2" t="e">
        <f ca="1"/>
        <v>#NAME?</v>
      </c>
    </row>
    <row r="12" spans="1:20" x14ac:dyDescent="0.35">
      <c r="A12" s="2">
        <v>39</v>
      </c>
      <c r="B12" s="2">
        <v>27</v>
      </c>
      <c r="C12" s="2">
        <v>27</v>
      </c>
      <c r="D12" s="2">
        <v>8</v>
      </c>
      <c r="E12" s="2">
        <v>51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s="2" t="e">
        <f ca="1"/>
        <v>#NAME?</v>
      </c>
    </row>
    <row r="13" spans="1:20" x14ac:dyDescent="0.35">
      <c r="A13" s="2">
        <v>42</v>
      </c>
      <c r="B13" s="2">
        <v>24</v>
      </c>
      <c r="C13" s="2">
        <v>31</v>
      </c>
      <c r="D13" s="2">
        <v>16</v>
      </c>
      <c r="E13" s="2">
        <v>47</v>
      </c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s="2" t="e">
        <f ca="1"/>
        <v>#NAME?</v>
      </c>
    </row>
    <row r="14" spans="1:20" x14ac:dyDescent="0.35">
      <c r="A14" s="2">
        <v>49</v>
      </c>
      <c r="B14" s="2">
        <v>32</v>
      </c>
      <c r="C14" s="2">
        <v>40</v>
      </c>
      <c r="D14" s="2">
        <v>25</v>
      </c>
      <c r="E14" s="2">
        <v>51</v>
      </c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s="2" t="e">
        <f ca="1"/>
        <v>#NAME?</v>
      </c>
    </row>
    <row r="15" spans="1:20" x14ac:dyDescent="0.35">
      <c r="A15" s="2">
        <v>57</v>
      </c>
      <c r="B15" s="2">
        <v>29</v>
      </c>
      <c r="C15" s="2">
        <v>42</v>
      </c>
      <c r="D15" s="2">
        <v>21</v>
      </c>
      <c r="E15" s="2">
        <v>55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s="2" t="e">
        <f ca="1"/>
        <v>#NAME?</v>
      </c>
    </row>
    <row r="16" spans="1:20" x14ac:dyDescent="0.35">
      <c r="A16" s="2">
        <v>68</v>
      </c>
      <c r="B16" s="2">
        <v>36</v>
      </c>
      <c r="C16" s="2">
        <v>35</v>
      </c>
      <c r="D16" s="2">
        <v>9</v>
      </c>
      <c r="E16" s="2">
        <v>63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s="2" t="e">
        <f ca="1"/>
        <v>#NAME?</v>
      </c>
    </row>
    <row r="17" spans="1:12" x14ac:dyDescent="0.35">
      <c r="A17" s="2">
        <v>71</v>
      </c>
      <c r="B17" s="2">
        <v>42</v>
      </c>
      <c r="C17" s="2">
        <v>39</v>
      </c>
      <c r="D17" s="2">
        <v>15</v>
      </c>
      <c r="E17" s="2">
        <v>67</v>
      </c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s="2" t="e">
        <f ca="1"/>
        <v>#NAME?</v>
      </c>
    </row>
    <row r="18" spans="1:12" x14ac:dyDescent="0.35">
      <c r="A18" s="2">
        <v>89</v>
      </c>
      <c r="B18" s="2">
        <v>51</v>
      </c>
      <c r="C18" s="2">
        <v>51</v>
      </c>
      <c r="D18" s="2">
        <v>23</v>
      </c>
      <c r="E18" s="2">
        <v>71</v>
      </c>
      <c r="G18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s="2" t="e">
        <f ca="1"/>
        <v>#NAME?</v>
      </c>
    </row>
    <row r="19" spans="1:12" x14ac:dyDescent="0.35">
      <c r="A19" s="2">
        <v>95</v>
      </c>
      <c r="B19" s="2">
        <v>53</v>
      </c>
      <c r="C19" s="2">
        <v>60</v>
      </c>
      <c r="D19" s="2">
        <v>29</v>
      </c>
      <c r="E19" s="2">
        <v>71</v>
      </c>
      <c r="G19" t="e">
        <f ca="1"/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s="2" t="e">
        <f ca="1"/>
        <v>#NAME?</v>
      </c>
    </row>
    <row r="20" spans="1:12" x14ac:dyDescent="0.35">
      <c r="A20" s="12">
        <v>97</v>
      </c>
      <c r="B20" s="12">
        <v>55</v>
      </c>
      <c r="C20" s="12">
        <v>68</v>
      </c>
      <c r="D20" s="12">
        <v>40</v>
      </c>
      <c r="E20" s="12">
        <v>75</v>
      </c>
      <c r="G20" s="11" t="e">
        <f ca="1"/>
        <v>#NAME?</v>
      </c>
      <c r="H20" s="11" t="e">
        <f ca="1"/>
        <v>#NAME?</v>
      </c>
      <c r="I20" s="11" t="e">
        <f ca="1"/>
        <v>#NAME?</v>
      </c>
      <c r="J20" s="11" t="e">
        <f ca="1"/>
        <v>#NAME?</v>
      </c>
      <c r="K20" s="11" t="e">
        <f ca="1"/>
        <v>#NAME?</v>
      </c>
      <c r="L20" s="12" t="e">
        <f ca="1"/>
        <v>#NAME?</v>
      </c>
    </row>
    <row r="22" spans="1:12" x14ac:dyDescent="0.35">
      <c r="G22" s="16" t="e" cm="1">
        <f t="array" aca="1" ref="G22" ca="1">MMULT(TRANSPOSE(G3:K20),G3:K20)</f>
        <v>#NAME?</v>
      </c>
      <c r="H22" s="15"/>
      <c r="I22" s="15"/>
      <c r="J22" s="15"/>
      <c r="K22" s="17"/>
    </row>
    <row r="23" spans="1:12" x14ac:dyDescent="0.35">
      <c r="G23" s="18"/>
      <c r="K23" s="19"/>
    </row>
    <row r="24" spans="1:12" x14ac:dyDescent="0.35">
      <c r="G24" s="18"/>
      <c r="K24" s="19"/>
    </row>
    <row r="25" spans="1:12" x14ac:dyDescent="0.35">
      <c r="G25" s="18"/>
      <c r="K25" s="19"/>
    </row>
    <row r="26" spans="1:12" x14ac:dyDescent="0.35">
      <c r="G26" s="20"/>
      <c r="H26" s="11"/>
      <c r="I26" s="11"/>
      <c r="J26" s="11"/>
      <c r="K2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Trace</vt:lpstr>
      <vt:lpstr>CV</vt:lpstr>
      <vt:lpstr>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2024-01-09T07:47:48Z</dcterms:created>
  <dcterms:modified xsi:type="dcterms:W3CDTF">2024-01-17T10:36:03Z</dcterms:modified>
</cp:coreProperties>
</file>