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3" documentId="8_{64C92071-A38D-4D68-9115-F7EE07E29DBC}" xr6:coauthVersionLast="47" xr6:coauthVersionMax="47" xr10:uidLastSave="{AA3F9A74-88E1-482D-BEF0-DDA1BD633F85}"/>
  <bookViews>
    <workbookView xWindow="-110" yWindow="-110" windowWidth="19420" windowHeight="10300" xr2:uid="{6955D9F0-3314-46E7-9D57-E73D9A2FBB83}"/>
  </bookViews>
  <sheets>
    <sheet name="Title" sheetId="2" r:id="rId1"/>
    <sheet name="Anova 1" sheetId="1" r:id="rId2"/>
    <sheet name="Anova 1a" sheetId="3" r:id="rId3"/>
    <sheet name="Anova 1b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" l="1"/>
  <c r="H13" i="4"/>
  <c r="M7" i="4"/>
  <c r="L7" i="4"/>
  <c r="K7" i="4"/>
  <c r="H7" i="4"/>
  <c r="M6" i="4"/>
  <c r="L6" i="4"/>
  <c r="K6" i="4"/>
  <c r="H6" i="4"/>
  <c r="E4" i="4" a="1"/>
  <c r="E4" i="4" s="1"/>
  <c r="H14" i="3"/>
  <c r="H13" i="3"/>
  <c r="M7" i="3"/>
  <c r="L7" i="3"/>
  <c r="K7" i="3"/>
  <c r="H7" i="3"/>
  <c r="M6" i="3"/>
  <c r="L6" i="3"/>
  <c r="K6" i="3"/>
  <c r="H6" i="3"/>
  <c r="E4" i="3" a="1"/>
  <c r="E4" i="3" s="1"/>
  <c r="N14" i="1"/>
  <c r="N13" i="1"/>
  <c r="G13" i="1" a="1"/>
  <c r="G13" i="1" s="1"/>
  <c r="Q10" i="1" a="1"/>
  <c r="Q29" i="1" s="1"/>
  <c r="N7" i="1"/>
  <c r="N6" i="1"/>
  <c r="K4" i="1" a="1"/>
  <c r="K4" i="1" s="1"/>
  <c r="Q19" i="1" l="1"/>
  <c r="Q30" i="1"/>
  <c r="Q18" i="1"/>
  <c r="Q20" i="1"/>
  <c r="Q31" i="1"/>
  <c r="Q32" i="1"/>
  <c r="Q21" i="1"/>
  <c r="Q33" i="1"/>
  <c r="Q10" i="1"/>
  <c r="Q22" i="1"/>
  <c r="Q34" i="1"/>
  <c r="Q11" i="1"/>
  <c r="Q23" i="1"/>
  <c r="Q35" i="1"/>
  <c r="Q12" i="1"/>
  <c r="Q24" i="1"/>
  <c r="Q36" i="1"/>
  <c r="Q13" i="1"/>
  <c r="Q25" i="1"/>
  <c r="Q37" i="1"/>
  <c r="Q14" i="1"/>
  <c r="Q26" i="1"/>
  <c r="Q38" i="1"/>
  <c r="Q15" i="1"/>
  <c r="Q27" i="1"/>
  <c r="Q16" i="1"/>
  <c r="Q28" i="1"/>
  <c r="Q17" i="1"/>
  <c r="M5" i="4" l="1"/>
  <c r="L5" i="4"/>
  <c r="K5" i="4"/>
  <c r="H5" i="4"/>
  <c r="K9" i="3"/>
  <c r="L5" i="3"/>
  <c r="M5" i="3"/>
  <c r="K5" i="3"/>
  <c r="H16" i="3"/>
  <c r="H9" i="3"/>
  <c r="H5" i="3"/>
  <c r="P12" i="1"/>
  <c r="P13" i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11" i="1"/>
  <c r="Q7" i="1"/>
  <c r="Q6" i="1"/>
  <c r="Q5" i="1"/>
  <c r="R5" i="1" s="1"/>
  <c r="K9" i="4" l="1"/>
  <c r="M9" i="4"/>
  <c r="L9" i="4"/>
  <c r="L9" i="3"/>
  <c r="M9" i="3"/>
  <c r="N9" i="1"/>
  <c r="N16" i="1"/>
  <c r="R11" i="1"/>
  <c r="R17" i="1"/>
  <c r="R23" i="1"/>
  <c r="R29" i="1"/>
  <c r="R35" i="1"/>
  <c r="R18" i="1"/>
  <c r="R30" i="1"/>
  <c r="R36" i="1"/>
  <c r="R13" i="1"/>
  <c r="R25" i="1"/>
  <c r="R31" i="1"/>
  <c r="R21" i="1"/>
  <c r="R34" i="1"/>
  <c r="R15" i="1"/>
  <c r="R10" i="1"/>
  <c r="R28" i="1"/>
  <c r="R12" i="1"/>
  <c r="R24" i="1"/>
  <c r="R26" i="1"/>
  <c r="R38" i="1"/>
  <c r="R33" i="1"/>
  <c r="R22" i="1"/>
  <c r="R19" i="1"/>
  <c r="R37" i="1"/>
  <c r="R14" i="1"/>
  <c r="R20" i="1"/>
  <c r="R32" i="1"/>
  <c r="R27" i="1"/>
  <c r="R16" i="1"/>
  <c r="S10" i="1"/>
  <c r="S22" i="1"/>
  <c r="S34" i="1"/>
  <c r="S25" i="1"/>
  <c r="S15" i="1"/>
  <c r="S17" i="1"/>
  <c r="S30" i="1"/>
  <c r="S32" i="1"/>
  <c r="S11" i="1"/>
  <c r="S23" i="1"/>
  <c r="S35" i="1"/>
  <c r="S24" i="1"/>
  <c r="S36" i="1"/>
  <c r="S13" i="1"/>
  <c r="S14" i="1"/>
  <c r="S28" i="1"/>
  <c r="S29" i="1"/>
  <c r="S31" i="1"/>
  <c r="S33" i="1"/>
  <c r="S12" i="1"/>
  <c r="S37" i="1"/>
  <c r="S26" i="1"/>
  <c r="S38" i="1"/>
  <c r="S27" i="1"/>
  <c r="S16" i="1"/>
  <c r="S18" i="1"/>
  <c r="S19" i="1"/>
  <c r="S20" i="1"/>
  <c r="S21" i="1"/>
  <c r="H9" i="4" l="1"/>
  <c r="H16" i="4"/>
  <c r="F5" i="1" l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G4" i="1"/>
  <c r="H4" i="1"/>
  <c r="I4" i="1"/>
  <c r="F4" i="1"/>
  <c r="B13" i="1"/>
  <c r="C13" i="1"/>
  <c r="D13" i="1"/>
  <c r="A1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<sst xmlns="http://schemas.openxmlformats.org/spreadsheetml/2006/main" count="74" uniqueCount="32">
  <si>
    <t>One-way ANOVA Residuals</t>
  </si>
  <si>
    <t>Method 1</t>
  </si>
  <si>
    <t>Method 2</t>
  </si>
  <si>
    <t>Method 3</t>
  </si>
  <si>
    <t>Method 4</t>
  </si>
  <si>
    <t>p</t>
  </si>
  <si>
    <t>Group 1</t>
  </si>
  <si>
    <t>Shapiro-Wilk Test</t>
  </si>
  <si>
    <t>W-stat</t>
  </si>
  <si>
    <t>p-value</t>
  </si>
  <si>
    <t>alpha</t>
  </si>
  <si>
    <t>normal</t>
  </si>
  <si>
    <t>d'Agostino-Pearson</t>
  </si>
  <si>
    <t>DA-stat</t>
  </si>
  <si>
    <t>QQ Plot - Group 1</t>
  </si>
  <si>
    <t>Count</t>
  </si>
  <si>
    <t>Mean</t>
  </si>
  <si>
    <t>Std Dev</t>
  </si>
  <si>
    <t>Interval</t>
  </si>
  <si>
    <t>Data</t>
  </si>
  <si>
    <t>Std Norm</t>
  </si>
  <si>
    <t>Std Data</t>
  </si>
  <si>
    <t>Residuals</t>
  </si>
  <si>
    <t>Flavor 1</t>
  </si>
  <si>
    <t>Flavor 2</t>
  </si>
  <si>
    <t>Flavor 3</t>
  </si>
  <si>
    <t>Anova counter-example 1</t>
  </si>
  <si>
    <t>Shapiro-Wilk Test (by group)</t>
  </si>
  <si>
    <t>Normality Testing of ANOVA Residuals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</si>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</sst>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Border="1"/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 - Group 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'Anova 1'!$Q$10:$Q$38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xVal>
          <c:yVal>
            <c:numRef>
              <c:f>'Anova 1'!$R$10:$R$38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BC-41B1-AC24-12DA6C8F2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940959"/>
        <c:axId val="475932319"/>
      </c:scatterChart>
      <c:valAx>
        <c:axId val="4759409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932319"/>
        <c:crosses val="autoZero"/>
        <c:crossBetween val="midCat"/>
      </c:valAx>
      <c:valAx>
        <c:axId val="475932319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94095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371475</xdr:colOff>
      <xdr:row>1</xdr:row>
      <xdr:rowOff>88900</xdr:rowOff>
    </xdr:from>
    <xdr:to>
      <xdr:col>27</xdr:col>
      <xdr:colOff>66675</xdr:colOff>
      <xdr:row>16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9C26B6-A471-BF86-3DD9-48C790960F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99A4B-39AC-4578-B75E-00EE1A463294}">
  <sheetPr codeName="Sheet2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29</v>
      </c>
    </row>
    <row r="2" spans="1:2" x14ac:dyDescent="0.35">
      <c r="A2" t="s">
        <v>28</v>
      </c>
    </row>
    <row r="4" spans="1:2" x14ac:dyDescent="0.35">
      <c r="A4" t="s">
        <v>30</v>
      </c>
      <c r="B4" s="10">
        <v>45462</v>
      </c>
    </row>
    <row r="6" spans="1:2" x14ac:dyDescent="0.35">
      <c r="A6" s="11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5A4F-8664-4C8E-9C1B-FEA488F6723C}">
  <sheetPr codeName="Sheet1"/>
  <dimension ref="A1:S38"/>
  <sheetViews>
    <sheetView workbookViewId="0"/>
  </sheetViews>
  <sheetFormatPr defaultRowHeight="14.5" x14ac:dyDescent="0.35"/>
  <sheetData>
    <row r="1" spans="1:19" x14ac:dyDescent="0.35">
      <c r="A1" t="s">
        <v>0</v>
      </c>
    </row>
    <row r="3" spans="1:19" x14ac:dyDescent="0.35">
      <c r="A3" s="3" t="s">
        <v>1</v>
      </c>
      <c r="B3" s="3" t="s">
        <v>2</v>
      </c>
      <c r="C3" s="3" t="s">
        <v>3</v>
      </c>
      <c r="D3" s="3" t="s">
        <v>4</v>
      </c>
      <c r="F3" s="3" t="s">
        <v>1</v>
      </c>
      <c r="G3" s="3" t="s">
        <v>2</v>
      </c>
      <c r="H3" s="3" t="s">
        <v>3</v>
      </c>
      <c r="I3" s="3" t="s">
        <v>4</v>
      </c>
      <c r="K3" s="8" t="s">
        <v>22</v>
      </c>
      <c r="M3" t="s">
        <v>7</v>
      </c>
      <c r="P3" t="s">
        <v>14</v>
      </c>
    </row>
    <row r="4" spans="1:19" x14ac:dyDescent="0.35">
      <c r="A4" s="1">
        <v>51</v>
      </c>
      <c r="B4" s="1">
        <v>82</v>
      </c>
      <c r="C4" s="1">
        <v>79</v>
      </c>
      <c r="D4" s="1">
        <v>85</v>
      </c>
      <c r="F4" s="1">
        <f>IF(A4&lt;&gt;"",A4-A$13,"")</f>
        <v>-10.285714285714285</v>
      </c>
      <c r="G4" s="1">
        <f t="shared" ref="G4:I4" si="0">IF(B4&lt;&gt;"",B4-B$13,"")</f>
        <v>4.125</v>
      </c>
      <c r="H4" s="1">
        <f t="shared" si="0"/>
        <v>1</v>
      </c>
      <c r="I4" s="1">
        <f t="shared" si="0"/>
        <v>15.166666666666671</v>
      </c>
      <c r="K4" t="e" cm="1">
        <f t="array" aca="1" ref="K4" ca="1">Anova1ResX(A4:D11)</f>
        <v>#NAME?</v>
      </c>
    </row>
    <row r="5" spans="1:19" x14ac:dyDescent="0.35">
      <c r="A5" s="1">
        <v>87</v>
      </c>
      <c r="B5" s="1">
        <v>91</v>
      </c>
      <c r="C5" s="1">
        <v>84</v>
      </c>
      <c r="D5" s="1">
        <v>80</v>
      </c>
      <c r="F5" s="1">
        <f t="shared" ref="F5:F11" si="1">IF(A5&lt;&gt;"",A5-A$13,"")</f>
        <v>25.714285714285715</v>
      </c>
      <c r="G5" s="1">
        <f t="shared" ref="G5:G11" si="2">IF(B5&lt;&gt;"",B5-B$13,"")</f>
        <v>13.125</v>
      </c>
      <c r="H5" s="1">
        <f t="shared" ref="H5:H11" si="3">IF(C5&lt;&gt;"",C5-C$13,"")</f>
        <v>6</v>
      </c>
      <c r="I5" s="1">
        <f t="shared" ref="I5:I11" si="4">IF(D5&lt;&gt;"",D5-D$13,"")</f>
        <v>10.166666666666671</v>
      </c>
      <c r="M5" s="5"/>
      <c r="N5" s="5" t="s">
        <v>6</v>
      </c>
      <c r="P5" t="s">
        <v>15</v>
      </c>
      <c r="Q5">
        <f ca="1">COUNT(K4:K32)</f>
        <v>0</v>
      </c>
      <c r="R5">
        <f ca="1">2*Q5</f>
        <v>0</v>
      </c>
    </row>
    <row r="6" spans="1:19" x14ac:dyDescent="0.35">
      <c r="A6" s="1">
        <v>50</v>
      </c>
      <c r="B6" s="1">
        <v>92</v>
      </c>
      <c r="C6" s="1">
        <v>74</v>
      </c>
      <c r="D6" s="1">
        <v>65</v>
      </c>
      <c r="F6" s="1">
        <f t="shared" si="1"/>
        <v>-11.285714285714285</v>
      </c>
      <c r="G6" s="1">
        <f t="shared" si="2"/>
        <v>14.125</v>
      </c>
      <c r="H6" s="1">
        <f t="shared" si="3"/>
        <v>-4</v>
      </c>
      <c r="I6" s="1">
        <f t="shared" si="4"/>
        <v>-4.8333333333333286</v>
      </c>
      <c r="M6" t="s">
        <v>8</v>
      </c>
      <c r="N6" t="e">
        <f ca="1">SHAPIRO(K4:K32)</f>
        <v>#NAME?</v>
      </c>
      <c r="P6" t="s">
        <v>16</v>
      </c>
      <c r="Q6" t="e">
        <f ca="1">AVERAGE(K4:K32)</f>
        <v>#NAME?</v>
      </c>
    </row>
    <row r="7" spans="1:19" x14ac:dyDescent="0.35">
      <c r="A7" s="1">
        <v>48</v>
      </c>
      <c r="B7" s="1">
        <v>80</v>
      </c>
      <c r="C7" s="1">
        <v>98</v>
      </c>
      <c r="D7" s="1">
        <v>71</v>
      </c>
      <c r="F7" s="1">
        <f t="shared" si="1"/>
        <v>-13.285714285714285</v>
      </c>
      <c r="G7" s="1">
        <f t="shared" si="2"/>
        <v>2.125</v>
      </c>
      <c r="H7" s="1">
        <f t="shared" si="3"/>
        <v>20</v>
      </c>
      <c r="I7" s="1">
        <f t="shared" si="4"/>
        <v>1.1666666666666714</v>
      </c>
      <c r="M7" t="s">
        <v>9</v>
      </c>
      <c r="N7" t="e">
        <f ca="1">SWTEST(K4:K32)</f>
        <v>#NAME?</v>
      </c>
      <c r="P7" t="s">
        <v>17</v>
      </c>
      <c r="Q7" t="e">
        <f ca="1">_xlfn.STDEV.S(K4:K32)</f>
        <v>#NAME?</v>
      </c>
    </row>
    <row r="8" spans="1:19" x14ac:dyDescent="0.35">
      <c r="A8" s="1">
        <v>79</v>
      </c>
      <c r="B8" s="1">
        <v>52</v>
      </c>
      <c r="C8" s="1">
        <v>63</v>
      </c>
      <c r="D8" s="1">
        <v>67</v>
      </c>
      <c r="F8" s="1">
        <f t="shared" si="1"/>
        <v>17.714285714285715</v>
      </c>
      <c r="G8" s="1">
        <f t="shared" si="2"/>
        <v>-25.875</v>
      </c>
      <c r="H8" s="1">
        <f t="shared" si="3"/>
        <v>-15</v>
      </c>
      <c r="I8" s="1">
        <f t="shared" si="4"/>
        <v>-2.8333333333333286</v>
      </c>
      <c r="M8" t="s">
        <v>10</v>
      </c>
      <c r="N8">
        <v>0.05</v>
      </c>
    </row>
    <row r="9" spans="1:19" x14ac:dyDescent="0.35">
      <c r="A9" s="1">
        <v>61</v>
      </c>
      <c r="B9" s="1">
        <v>79</v>
      </c>
      <c r="C9" s="1">
        <v>83</v>
      </c>
      <c r="D9" s="1">
        <v>51</v>
      </c>
      <c r="F9" s="1">
        <f t="shared" si="1"/>
        <v>-0.2857142857142847</v>
      </c>
      <c r="G9" s="1">
        <f t="shared" si="2"/>
        <v>1.125</v>
      </c>
      <c r="H9" s="1">
        <f t="shared" si="3"/>
        <v>5</v>
      </c>
      <c r="I9" s="1">
        <f t="shared" si="4"/>
        <v>-18.833333333333329</v>
      </c>
      <c r="M9" s="4" t="s">
        <v>11</v>
      </c>
      <c r="N9" s="6" t="e">
        <f ca="1">IF(N7&lt;N8,"no","yes")</f>
        <v>#NAME?</v>
      </c>
      <c r="P9" t="s">
        <v>18</v>
      </c>
      <c r="Q9" t="s">
        <v>19</v>
      </c>
      <c r="R9" t="s">
        <v>20</v>
      </c>
      <c r="S9" t="s">
        <v>21</v>
      </c>
    </row>
    <row r="10" spans="1:19" x14ac:dyDescent="0.35">
      <c r="A10" s="1">
        <v>53</v>
      </c>
      <c r="B10" s="1">
        <v>73</v>
      </c>
      <c r="C10" s="1">
        <v>85</v>
      </c>
      <c r="D10" s="1"/>
      <c r="F10" s="1">
        <f t="shared" si="1"/>
        <v>-8.2857142857142847</v>
      </c>
      <c r="G10" s="1">
        <f t="shared" si="2"/>
        <v>-4.875</v>
      </c>
      <c r="H10" s="1">
        <f t="shared" si="3"/>
        <v>7</v>
      </c>
      <c r="I10" s="1" t="str">
        <f t="shared" si="4"/>
        <v/>
      </c>
      <c r="P10">
        <v>1</v>
      </c>
      <c r="Q10" t="e">
        <f t="array" aca="1" ref="Q10:Q38" ca="1">QSORT(K4:K32)</f>
        <v>#NAME?</v>
      </c>
      <c r="R10" t="e">
        <f ca="1">_xlfn.NORM.S.INV(P10/R$5)</f>
        <v>#DIV/0!</v>
      </c>
      <c r="S10" t="e">
        <f ca="1">STANDARDIZE(Q10,Q$6,Q$7)</f>
        <v>#NAME?</v>
      </c>
    </row>
    <row r="11" spans="1:19" x14ac:dyDescent="0.35">
      <c r="A11" s="2"/>
      <c r="B11" s="2">
        <v>74</v>
      </c>
      <c r="C11" s="2">
        <v>58</v>
      </c>
      <c r="D11" s="2"/>
      <c r="F11" s="2" t="str">
        <f t="shared" si="1"/>
        <v/>
      </c>
      <c r="G11" s="2">
        <f t="shared" si="2"/>
        <v>-3.875</v>
      </c>
      <c r="H11" s="2">
        <f t="shared" si="3"/>
        <v>-20</v>
      </c>
      <c r="I11" s="2" t="str">
        <f t="shared" si="4"/>
        <v/>
      </c>
      <c r="M11" t="s">
        <v>12</v>
      </c>
      <c r="P11">
        <f>P10+2</f>
        <v>3</v>
      </c>
      <c r="Q11" t="e">
        <f ca="1"/>
        <v>#NAME?</v>
      </c>
      <c r="R11" t="e">
        <f t="shared" ref="R11:R38" ca="1" si="5">_xlfn.NORM.S.INV(P11/R$5)</f>
        <v>#DIV/0!</v>
      </c>
      <c r="S11" t="e">
        <f t="shared" ref="S11:S38" ca="1" si="6">STANDARDIZE(Q11,Q$6,Q$7)</f>
        <v>#NAME?</v>
      </c>
    </row>
    <row r="12" spans="1:19" x14ac:dyDescent="0.35">
      <c r="P12">
        <f t="shared" ref="P12:P38" si="7">P11+2</f>
        <v>5</v>
      </c>
      <c r="Q12" t="e">
        <f ca="1"/>
        <v>#NAME?</v>
      </c>
      <c r="R12" t="e">
        <f t="shared" ca="1" si="5"/>
        <v>#DIV/0!</v>
      </c>
      <c r="S12" t="e">
        <f t="shared" ca="1" si="6"/>
        <v>#NAME?</v>
      </c>
    </row>
    <row r="13" spans="1:19" x14ac:dyDescent="0.35">
      <c r="A13">
        <f>AVERAGE(A4:A11)</f>
        <v>61.285714285714285</v>
      </c>
      <c r="B13">
        <f t="shared" ref="B13:D13" si="8">AVERAGE(B4:B11)</f>
        <v>77.875</v>
      </c>
      <c r="C13">
        <f t="shared" si="8"/>
        <v>78</v>
      </c>
      <c r="D13">
        <f t="shared" si="8"/>
        <v>69.833333333333329</v>
      </c>
      <c r="F13" t="s">
        <v>5</v>
      </c>
      <c r="G13" s="9" t="e" cm="1">
        <f t="array" aca="1" ref="G13" ca="1">SWTEST(F4:I11,TRUE)</f>
        <v>#NAME?</v>
      </c>
      <c r="M13" s="7" t="s">
        <v>13</v>
      </c>
      <c r="N13" s="7" t="e">
        <f ca="1">DAGOSTINO(K4:K32)</f>
        <v>#NAME?</v>
      </c>
      <c r="P13">
        <f t="shared" si="7"/>
        <v>7</v>
      </c>
      <c r="Q13" t="e">
        <f ca="1"/>
        <v>#NAME?</v>
      </c>
      <c r="R13" t="e">
        <f t="shared" ca="1" si="5"/>
        <v>#DIV/0!</v>
      </c>
      <c r="S13" t="e">
        <f t="shared" ca="1" si="6"/>
        <v>#NAME?</v>
      </c>
    </row>
    <row r="14" spans="1:19" x14ac:dyDescent="0.35">
      <c r="M14" t="s">
        <v>9</v>
      </c>
      <c r="N14" t="e">
        <f ca="1">DPTEST(K4:K32)</f>
        <v>#NAME?</v>
      </c>
      <c r="P14">
        <f t="shared" si="7"/>
        <v>9</v>
      </c>
      <c r="Q14" t="e">
        <f ca="1"/>
        <v>#NAME?</v>
      </c>
      <c r="R14" t="e">
        <f t="shared" ca="1" si="5"/>
        <v>#DIV/0!</v>
      </c>
      <c r="S14" t="e">
        <f t="shared" ca="1" si="6"/>
        <v>#NAME?</v>
      </c>
    </row>
    <row r="15" spans="1:19" x14ac:dyDescent="0.35">
      <c r="M15" t="s">
        <v>10</v>
      </c>
      <c r="N15">
        <v>0.05</v>
      </c>
      <c r="P15">
        <f t="shared" si="7"/>
        <v>11</v>
      </c>
      <c r="Q15" t="e">
        <f ca="1"/>
        <v>#NAME?</v>
      </c>
      <c r="R15" t="e">
        <f t="shared" ca="1" si="5"/>
        <v>#DIV/0!</v>
      </c>
      <c r="S15" t="e">
        <f t="shared" ca="1" si="6"/>
        <v>#NAME?</v>
      </c>
    </row>
    <row r="16" spans="1:19" x14ac:dyDescent="0.35">
      <c r="M16" s="4" t="s">
        <v>11</v>
      </c>
      <c r="N16" s="6" t="e">
        <f ca="1">IF(N14&lt;N15,"no","yes")</f>
        <v>#NAME?</v>
      </c>
      <c r="P16">
        <f t="shared" si="7"/>
        <v>13</v>
      </c>
      <c r="Q16" t="e">
        <f ca="1"/>
        <v>#NAME?</v>
      </c>
      <c r="R16" t="e">
        <f t="shared" ca="1" si="5"/>
        <v>#DIV/0!</v>
      </c>
      <c r="S16" t="e">
        <f t="shared" ca="1" si="6"/>
        <v>#NAME?</v>
      </c>
    </row>
    <row r="17" spans="11:19" x14ac:dyDescent="0.35">
      <c r="P17">
        <f t="shared" si="7"/>
        <v>15</v>
      </c>
      <c r="Q17" t="e">
        <f ca="1"/>
        <v>#NAME?</v>
      </c>
      <c r="R17" t="e">
        <f t="shared" ca="1" si="5"/>
        <v>#DIV/0!</v>
      </c>
      <c r="S17" t="e">
        <f t="shared" ca="1" si="6"/>
        <v>#NAME?</v>
      </c>
    </row>
    <row r="18" spans="11:19" x14ac:dyDescent="0.35">
      <c r="P18">
        <f t="shared" si="7"/>
        <v>17</v>
      </c>
      <c r="Q18" t="e">
        <f ca="1"/>
        <v>#NAME?</v>
      </c>
      <c r="R18" t="e">
        <f t="shared" ca="1" si="5"/>
        <v>#DIV/0!</v>
      </c>
      <c r="S18" t="e">
        <f t="shared" ca="1" si="6"/>
        <v>#NAME?</v>
      </c>
    </row>
    <row r="19" spans="11:19" x14ac:dyDescent="0.35">
      <c r="P19">
        <f t="shared" si="7"/>
        <v>19</v>
      </c>
      <c r="Q19" t="e">
        <f ca="1"/>
        <v>#NAME?</v>
      </c>
      <c r="R19" t="e">
        <f t="shared" ca="1" si="5"/>
        <v>#DIV/0!</v>
      </c>
      <c r="S19" t="e">
        <f t="shared" ca="1" si="6"/>
        <v>#NAME?</v>
      </c>
    </row>
    <row r="20" spans="11:19" x14ac:dyDescent="0.35">
      <c r="P20">
        <f t="shared" si="7"/>
        <v>21</v>
      </c>
      <c r="Q20" t="e">
        <f ca="1"/>
        <v>#NAME?</v>
      </c>
      <c r="R20" t="e">
        <f t="shared" ca="1" si="5"/>
        <v>#DIV/0!</v>
      </c>
      <c r="S20" t="e">
        <f t="shared" ca="1" si="6"/>
        <v>#NAME?</v>
      </c>
    </row>
    <row r="21" spans="11:19" x14ac:dyDescent="0.35">
      <c r="P21">
        <f t="shared" si="7"/>
        <v>23</v>
      </c>
      <c r="Q21" t="e">
        <f ca="1"/>
        <v>#NAME?</v>
      </c>
      <c r="R21" t="e">
        <f t="shared" ca="1" si="5"/>
        <v>#DIV/0!</v>
      </c>
      <c r="S21" t="e">
        <f t="shared" ca="1" si="6"/>
        <v>#NAME?</v>
      </c>
    </row>
    <row r="22" spans="11:19" x14ac:dyDescent="0.35">
      <c r="P22">
        <f t="shared" si="7"/>
        <v>25</v>
      </c>
      <c r="Q22" t="e">
        <f ca="1"/>
        <v>#NAME?</v>
      </c>
      <c r="R22" t="e">
        <f t="shared" ca="1" si="5"/>
        <v>#DIV/0!</v>
      </c>
      <c r="S22" t="e">
        <f t="shared" ca="1" si="6"/>
        <v>#NAME?</v>
      </c>
    </row>
    <row r="23" spans="11:19" x14ac:dyDescent="0.35">
      <c r="P23">
        <f t="shared" si="7"/>
        <v>27</v>
      </c>
      <c r="Q23" t="e">
        <f ca="1"/>
        <v>#NAME?</v>
      </c>
      <c r="R23" t="e">
        <f t="shared" ca="1" si="5"/>
        <v>#DIV/0!</v>
      </c>
      <c r="S23" t="e">
        <f t="shared" ca="1" si="6"/>
        <v>#NAME?</v>
      </c>
    </row>
    <row r="24" spans="11:19" x14ac:dyDescent="0.35">
      <c r="P24">
        <f t="shared" si="7"/>
        <v>29</v>
      </c>
      <c r="Q24" t="e">
        <f ca="1"/>
        <v>#NAME?</v>
      </c>
      <c r="R24" t="e">
        <f t="shared" ca="1" si="5"/>
        <v>#DIV/0!</v>
      </c>
      <c r="S24" t="e">
        <f t="shared" ca="1" si="6"/>
        <v>#NAME?</v>
      </c>
    </row>
    <row r="25" spans="11:19" x14ac:dyDescent="0.35">
      <c r="P25">
        <f t="shared" si="7"/>
        <v>31</v>
      </c>
      <c r="Q25" t="e">
        <f ca="1"/>
        <v>#NAME?</v>
      </c>
      <c r="R25" t="e">
        <f t="shared" ca="1" si="5"/>
        <v>#DIV/0!</v>
      </c>
      <c r="S25" t="e">
        <f t="shared" ca="1" si="6"/>
        <v>#NAME?</v>
      </c>
    </row>
    <row r="26" spans="11:19" x14ac:dyDescent="0.35">
      <c r="P26">
        <f t="shared" si="7"/>
        <v>33</v>
      </c>
      <c r="Q26" t="e">
        <f ca="1"/>
        <v>#NAME?</v>
      </c>
      <c r="R26" t="e">
        <f t="shared" ca="1" si="5"/>
        <v>#DIV/0!</v>
      </c>
      <c r="S26" t="e">
        <f t="shared" ca="1" si="6"/>
        <v>#NAME?</v>
      </c>
    </row>
    <row r="27" spans="11:19" x14ac:dyDescent="0.35">
      <c r="P27">
        <f t="shared" si="7"/>
        <v>35</v>
      </c>
      <c r="Q27" t="e">
        <f ca="1"/>
        <v>#NAME?</v>
      </c>
      <c r="R27" t="e">
        <f t="shared" ca="1" si="5"/>
        <v>#DIV/0!</v>
      </c>
      <c r="S27" t="e">
        <f t="shared" ca="1" si="6"/>
        <v>#NAME?</v>
      </c>
    </row>
    <row r="28" spans="11:19" x14ac:dyDescent="0.35">
      <c r="P28">
        <f t="shared" si="7"/>
        <v>37</v>
      </c>
      <c r="Q28" t="e">
        <f ca="1"/>
        <v>#NAME?</v>
      </c>
      <c r="R28" t="e">
        <f t="shared" ca="1" si="5"/>
        <v>#DIV/0!</v>
      </c>
      <c r="S28" t="e">
        <f t="shared" ca="1" si="6"/>
        <v>#NAME?</v>
      </c>
    </row>
    <row r="29" spans="11:19" x14ac:dyDescent="0.35">
      <c r="P29">
        <f t="shared" si="7"/>
        <v>39</v>
      </c>
      <c r="Q29" t="e">
        <f ca="1"/>
        <v>#NAME?</v>
      </c>
      <c r="R29" t="e">
        <f t="shared" ca="1" si="5"/>
        <v>#DIV/0!</v>
      </c>
      <c r="S29" t="e">
        <f t="shared" ca="1" si="6"/>
        <v>#NAME?</v>
      </c>
    </row>
    <row r="30" spans="11:19" x14ac:dyDescent="0.35">
      <c r="P30">
        <f t="shared" si="7"/>
        <v>41</v>
      </c>
      <c r="Q30" t="e">
        <f ca="1"/>
        <v>#NAME?</v>
      </c>
      <c r="R30" t="e">
        <f t="shared" ca="1" si="5"/>
        <v>#DIV/0!</v>
      </c>
      <c r="S30" t="e">
        <f t="shared" ca="1" si="6"/>
        <v>#NAME?</v>
      </c>
    </row>
    <row r="31" spans="11:19" x14ac:dyDescent="0.35">
      <c r="P31">
        <f t="shared" si="7"/>
        <v>43</v>
      </c>
      <c r="Q31" t="e">
        <f ca="1"/>
        <v>#NAME?</v>
      </c>
      <c r="R31" t="e">
        <f t="shared" ca="1" si="5"/>
        <v>#DIV/0!</v>
      </c>
      <c r="S31" t="e">
        <f t="shared" ca="1" si="6"/>
        <v>#NAME?</v>
      </c>
    </row>
    <row r="32" spans="11:19" x14ac:dyDescent="0.35">
      <c r="K32" s="4"/>
      <c r="P32">
        <f t="shared" si="7"/>
        <v>45</v>
      </c>
      <c r="Q32" t="e">
        <f ca="1"/>
        <v>#NAME?</v>
      </c>
      <c r="R32" t="e">
        <f t="shared" ca="1" si="5"/>
        <v>#DIV/0!</v>
      </c>
      <c r="S32" t="e">
        <f t="shared" ca="1" si="6"/>
        <v>#NAME?</v>
      </c>
    </row>
    <row r="33" spans="16:19" x14ac:dyDescent="0.35">
      <c r="P33">
        <f t="shared" si="7"/>
        <v>47</v>
      </c>
      <c r="Q33" t="e">
        <f ca="1"/>
        <v>#NAME?</v>
      </c>
      <c r="R33" t="e">
        <f t="shared" ca="1" si="5"/>
        <v>#DIV/0!</v>
      </c>
      <c r="S33" t="e">
        <f t="shared" ca="1" si="6"/>
        <v>#NAME?</v>
      </c>
    </row>
    <row r="34" spans="16:19" x14ac:dyDescent="0.35">
      <c r="P34">
        <f t="shared" si="7"/>
        <v>49</v>
      </c>
      <c r="Q34" t="e">
        <f ca="1"/>
        <v>#NAME?</v>
      </c>
      <c r="R34" t="e">
        <f t="shared" ca="1" si="5"/>
        <v>#DIV/0!</v>
      </c>
      <c r="S34" t="e">
        <f t="shared" ca="1" si="6"/>
        <v>#NAME?</v>
      </c>
    </row>
    <row r="35" spans="16:19" x14ac:dyDescent="0.35">
      <c r="P35">
        <f t="shared" si="7"/>
        <v>51</v>
      </c>
      <c r="Q35" t="e">
        <f ca="1"/>
        <v>#NAME?</v>
      </c>
      <c r="R35" t="e">
        <f t="shared" ca="1" si="5"/>
        <v>#DIV/0!</v>
      </c>
      <c r="S35" t="e">
        <f t="shared" ca="1" si="6"/>
        <v>#NAME?</v>
      </c>
    </row>
    <row r="36" spans="16:19" x14ac:dyDescent="0.35">
      <c r="P36">
        <f t="shared" si="7"/>
        <v>53</v>
      </c>
      <c r="Q36" t="e">
        <f ca="1"/>
        <v>#NAME?</v>
      </c>
      <c r="R36" t="e">
        <f t="shared" ca="1" si="5"/>
        <v>#DIV/0!</v>
      </c>
      <c r="S36" t="e">
        <f t="shared" ca="1" si="6"/>
        <v>#NAME?</v>
      </c>
    </row>
    <row r="37" spans="16:19" x14ac:dyDescent="0.35">
      <c r="P37">
        <f t="shared" si="7"/>
        <v>55</v>
      </c>
      <c r="Q37" t="e">
        <f ca="1"/>
        <v>#NAME?</v>
      </c>
      <c r="R37" t="e">
        <f t="shared" ca="1" si="5"/>
        <v>#DIV/0!</v>
      </c>
      <c r="S37" t="e">
        <f t="shared" ca="1" si="6"/>
        <v>#NAME?</v>
      </c>
    </row>
    <row r="38" spans="16:19" x14ac:dyDescent="0.35">
      <c r="P38">
        <f t="shared" si="7"/>
        <v>57</v>
      </c>
      <c r="Q38" t="e">
        <f ca="1"/>
        <v>#NAME?</v>
      </c>
      <c r="R38" t="e">
        <f t="shared" ca="1" si="5"/>
        <v>#DIV/0!</v>
      </c>
      <c r="S38" t="e">
        <f t="shared" ca="1" si="6"/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7C1BF-7525-49D5-B5CC-6624FB65B060}">
  <sheetPr codeName="Sheet3"/>
  <dimension ref="A1:M21"/>
  <sheetViews>
    <sheetView workbookViewId="0"/>
  </sheetViews>
  <sheetFormatPr defaultRowHeight="14.5" x14ac:dyDescent="0.35"/>
  <cols>
    <col min="4" max="4" width="4" customWidth="1"/>
    <col min="6" max="6" width="5.6328125" customWidth="1"/>
    <col min="9" max="9" width="4.54296875" customWidth="1"/>
  </cols>
  <sheetData>
    <row r="1" spans="1:13" x14ac:dyDescent="0.35">
      <c r="A1" t="s">
        <v>26</v>
      </c>
    </row>
    <row r="3" spans="1:13" x14ac:dyDescent="0.35">
      <c r="A3" s="3" t="s">
        <v>23</v>
      </c>
      <c r="B3" s="3" t="s">
        <v>24</v>
      </c>
      <c r="C3" s="3" t="s">
        <v>25</v>
      </c>
      <c r="E3" s="8" t="s">
        <v>22</v>
      </c>
      <c r="G3" t="s">
        <v>7</v>
      </c>
      <c r="J3" t="s">
        <v>27</v>
      </c>
    </row>
    <row r="4" spans="1:13" x14ac:dyDescent="0.35">
      <c r="A4" s="1">
        <v>16</v>
      </c>
      <c r="B4" s="1">
        <v>2</v>
      </c>
      <c r="C4" s="1">
        <v>15</v>
      </c>
      <c r="E4" t="e" cm="1">
        <f t="array" aca="1" ref="E4" ca="1">Anova1ResX(A4:C9)</f>
        <v>#NAME?</v>
      </c>
    </row>
    <row r="5" spans="1:13" x14ac:dyDescent="0.35">
      <c r="A5" s="1">
        <v>8</v>
      </c>
      <c r="B5" s="1">
        <v>3</v>
      </c>
      <c r="C5" s="1">
        <v>12</v>
      </c>
      <c r="G5" s="5"/>
      <c r="H5" s="5" t="str">
        <f>E3</f>
        <v>Residuals</v>
      </c>
      <c r="J5" s="5"/>
      <c r="K5" s="5" t="str">
        <f>A3</f>
        <v>Flavor 1</v>
      </c>
      <c r="L5" s="5" t="str">
        <f t="shared" ref="L5:M5" si="0">B3</f>
        <v>Flavor 2</v>
      </c>
      <c r="M5" s="5" t="str">
        <f t="shared" si="0"/>
        <v>Flavor 3</v>
      </c>
    </row>
    <row r="6" spans="1:13" x14ac:dyDescent="0.35">
      <c r="A6" s="1">
        <v>14</v>
      </c>
      <c r="B6" s="1">
        <v>19</v>
      </c>
      <c r="C6" s="1">
        <v>11</v>
      </c>
      <c r="G6" t="s">
        <v>8</v>
      </c>
      <c r="H6" t="e">
        <f ca="1">SHAPIRO(E4:E21)</f>
        <v>#NAME?</v>
      </c>
      <c r="J6" t="s">
        <v>8</v>
      </c>
      <c r="K6" t="e">
        <f ca="1">SHAPIRO(A4:A9)</f>
        <v>#NAME?</v>
      </c>
      <c r="L6" t="e">
        <f ca="1">SHAPIRO(B4:B9)</f>
        <v>#NAME?</v>
      </c>
      <c r="M6" t="e">
        <f ca="1">SHAPIRO(C4:C9)</f>
        <v>#NAME?</v>
      </c>
    </row>
    <row r="7" spans="1:13" x14ac:dyDescent="0.35">
      <c r="A7" s="1">
        <v>12</v>
      </c>
      <c r="B7" s="1">
        <v>1</v>
      </c>
      <c r="C7" s="1">
        <v>17</v>
      </c>
      <c r="G7" t="s">
        <v>9</v>
      </c>
      <c r="H7" t="e">
        <f ca="1">SWTEST(E4:E21)</f>
        <v>#NAME?</v>
      </c>
      <c r="J7" t="s">
        <v>9</v>
      </c>
      <c r="K7" t="e">
        <f ca="1">SWTEST(A4:A9)</f>
        <v>#NAME?</v>
      </c>
      <c r="L7" t="e">
        <f ca="1">SWTEST(B4:B9)</f>
        <v>#NAME?</v>
      </c>
      <c r="M7" t="e">
        <f ca="1">SWTEST(C4:C9)</f>
        <v>#NAME?</v>
      </c>
    </row>
    <row r="8" spans="1:13" x14ac:dyDescent="0.35">
      <c r="A8" s="1">
        <v>15</v>
      </c>
      <c r="B8" s="1">
        <v>20</v>
      </c>
      <c r="C8" s="1">
        <v>20</v>
      </c>
      <c r="G8" t="s">
        <v>10</v>
      </c>
      <c r="H8">
        <v>0.05</v>
      </c>
      <c r="J8" t="s">
        <v>10</v>
      </c>
      <c r="K8">
        <v>0.05</v>
      </c>
      <c r="L8">
        <v>0.05</v>
      </c>
      <c r="M8">
        <v>0.05</v>
      </c>
    </row>
    <row r="9" spans="1:13" x14ac:dyDescent="0.35">
      <c r="A9" s="2">
        <v>7</v>
      </c>
      <c r="B9" s="2">
        <v>18</v>
      </c>
      <c r="C9" s="2">
        <v>9</v>
      </c>
      <c r="G9" s="4" t="s">
        <v>11</v>
      </c>
      <c r="H9" s="6" t="e">
        <f ca="1">IF(H7&lt;H8,"no","yes")</f>
        <v>#NAME?</v>
      </c>
      <c r="J9" s="4" t="s">
        <v>11</v>
      </c>
      <c r="K9" s="6" t="e">
        <f ca="1">IF(K7&lt;K8,"no","yes")</f>
        <v>#NAME?</v>
      </c>
      <c r="L9" s="6" t="e">
        <f t="shared" ref="L9:M9" ca="1" si="1">IF(L7&lt;L8,"no","yes")</f>
        <v>#NAME?</v>
      </c>
      <c r="M9" s="6" t="e">
        <f t="shared" ca="1" si="1"/>
        <v>#NAME?</v>
      </c>
    </row>
    <row r="11" spans="1:13" x14ac:dyDescent="0.35">
      <c r="G11" t="s">
        <v>12</v>
      </c>
    </row>
    <row r="13" spans="1:13" x14ac:dyDescent="0.35">
      <c r="G13" s="7" t="s">
        <v>13</v>
      </c>
      <c r="H13" s="7" t="e">
        <f ca="1">DAGOSTINO(E4:E21)</f>
        <v>#NAME?</v>
      </c>
    </row>
    <row r="14" spans="1:13" x14ac:dyDescent="0.35">
      <c r="G14" t="s">
        <v>9</v>
      </c>
      <c r="H14" t="e">
        <f ca="1">DPTEST(E4:E21)</f>
        <v>#NAME?</v>
      </c>
    </row>
    <row r="15" spans="1:13" x14ac:dyDescent="0.35">
      <c r="G15" t="s">
        <v>10</v>
      </c>
      <c r="H15">
        <v>0.05</v>
      </c>
    </row>
    <row r="16" spans="1:13" x14ac:dyDescent="0.35">
      <c r="G16" s="4" t="s">
        <v>11</v>
      </c>
      <c r="H16" s="6" t="e">
        <f ca="1">IF(H14&lt;H15,"no","yes")</f>
        <v>#NAME?</v>
      </c>
    </row>
    <row r="21" spans="5:5" x14ac:dyDescent="0.35">
      <c r="E21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5DF3-90CA-4D53-8CD6-A1FD960005C7}">
  <sheetPr codeName="Sheet4"/>
  <dimension ref="A1:M21"/>
  <sheetViews>
    <sheetView workbookViewId="0"/>
  </sheetViews>
  <sheetFormatPr defaultRowHeight="14.5" x14ac:dyDescent="0.35"/>
  <cols>
    <col min="4" max="4" width="4" customWidth="1"/>
    <col min="6" max="6" width="5.6328125" customWidth="1"/>
    <col min="9" max="9" width="4.54296875" customWidth="1"/>
  </cols>
  <sheetData>
    <row r="1" spans="1:13" x14ac:dyDescent="0.35">
      <c r="A1" t="s">
        <v>26</v>
      </c>
    </row>
    <row r="3" spans="1:13" x14ac:dyDescent="0.35">
      <c r="A3" s="3" t="s">
        <v>23</v>
      </c>
      <c r="B3" s="3" t="s">
        <v>24</v>
      </c>
      <c r="C3" s="3" t="s">
        <v>25</v>
      </c>
      <c r="E3" s="8" t="s">
        <v>22</v>
      </c>
      <c r="G3" t="s">
        <v>7</v>
      </c>
      <c r="J3" t="s">
        <v>27</v>
      </c>
    </row>
    <row r="4" spans="1:13" x14ac:dyDescent="0.35">
      <c r="A4" s="1">
        <v>66</v>
      </c>
      <c r="B4" s="1">
        <v>2</v>
      </c>
      <c r="C4" s="1">
        <v>12</v>
      </c>
      <c r="E4" t="e" cm="1">
        <f t="array" aca="1" ref="E4" ca="1">Anova1ResX(A4:C9)</f>
        <v>#NAME?</v>
      </c>
    </row>
    <row r="5" spans="1:13" x14ac:dyDescent="0.35">
      <c r="A5" s="1">
        <v>68</v>
      </c>
      <c r="B5" s="1">
        <v>8</v>
      </c>
      <c r="C5" s="1">
        <v>12</v>
      </c>
      <c r="G5" s="5"/>
      <c r="H5" s="5" t="str">
        <f>E3</f>
        <v>Residuals</v>
      </c>
      <c r="J5" s="5"/>
      <c r="K5" s="5" t="str">
        <f>A3</f>
        <v>Flavor 1</v>
      </c>
      <c r="L5" s="5" t="str">
        <f t="shared" ref="L5:M5" si="0">B3</f>
        <v>Flavor 2</v>
      </c>
      <c r="M5" s="5" t="str">
        <f t="shared" si="0"/>
        <v>Flavor 3</v>
      </c>
    </row>
    <row r="6" spans="1:13" x14ac:dyDescent="0.35">
      <c r="A6" s="1">
        <v>27</v>
      </c>
      <c r="B6" s="1">
        <v>19</v>
      </c>
      <c r="C6" s="1">
        <v>12</v>
      </c>
      <c r="G6" t="s">
        <v>8</v>
      </c>
      <c r="H6" t="e">
        <f ca="1">SHAPIRO(E4:E21)</f>
        <v>#NAME?</v>
      </c>
      <c r="J6" t="s">
        <v>8</v>
      </c>
      <c r="K6" t="e">
        <f ca="1">SHAPIRO(A4:A9)</f>
        <v>#NAME?</v>
      </c>
      <c r="L6" t="e">
        <f ca="1">SHAPIRO(B4:B9)</f>
        <v>#NAME?</v>
      </c>
      <c r="M6" t="e">
        <f ca="1">SHAPIRO(C4:C9)</f>
        <v>#NAME?</v>
      </c>
    </row>
    <row r="7" spans="1:13" x14ac:dyDescent="0.35">
      <c r="A7" s="1">
        <v>72</v>
      </c>
      <c r="B7" s="1">
        <v>1</v>
      </c>
      <c r="C7" s="1">
        <v>22</v>
      </c>
      <c r="G7" t="s">
        <v>9</v>
      </c>
      <c r="H7" t="e">
        <f ca="1">SWTEST(E4:E21)</f>
        <v>#NAME?</v>
      </c>
      <c r="J7" t="s">
        <v>9</v>
      </c>
      <c r="K7" t="e">
        <f ca="1">SWTEST(A4:A9)</f>
        <v>#NAME?</v>
      </c>
      <c r="L7" t="e">
        <f ca="1">SWTEST(B4:B9)</f>
        <v>#NAME?</v>
      </c>
      <c r="M7" t="e">
        <f ca="1">SWTEST(C4:C9)</f>
        <v>#NAME?</v>
      </c>
    </row>
    <row r="8" spans="1:13" x14ac:dyDescent="0.35">
      <c r="A8" s="1">
        <v>2</v>
      </c>
      <c r="B8" s="1">
        <v>19</v>
      </c>
      <c r="C8" s="1">
        <v>20</v>
      </c>
      <c r="G8" t="s">
        <v>10</v>
      </c>
      <c r="H8">
        <v>0.05</v>
      </c>
      <c r="J8" t="s">
        <v>10</v>
      </c>
      <c r="K8">
        <v>0.05</v>
      </c>
      <c r="L8">
        <v>0.05</v>
      </c>
      <c r="M8">
        <v>0.05</v>
      </c>
    </row>
    <row r="9" spans="1:13" x14ac:dyDescent="0.35">
      <c r="A9" s="2">
        <v>77</v>
      </c>
      <c r="B9" s="2">
        <v>18</v>
      </c>
      <c r="C9" s="2">
        <v>9</v>
      </c>
      <c r="G9" s="4" t="s">
        <v>11</v>
      </c>
      <c r="H9" s="6" t="e">
        <f ca="1">IF(H7&lt;H8,"no","yes")</f>
        <v>#NAME?</v>
      </c>
      <c r="J9" s="4" t="s">
        <v>11</v>
      </c>
      <c r="K9" s="6" t="e">
        <f ca="1">IF(K7&lt;K8,"no","yes")</f>
        <v>#NAME?</v>
      </c>
      <c r="L9" s="6" t="e">
        <f t="shared" ref="L9:M9" ca="1" si="1">IF(L7&lt;L8,"no","yes")</f>
        <v>#NAME?</v>
      </c>
      <c r="M9" s="6" t="e">
        <f t="shared" ca="1" si="1"/>
        <v>#NAME?</v>
      </c>
    </row>
    <row r="11" spans="1:13" x14ac:dyDescent="0.35">
      <c r="G11" t="s">
        <v>12</v>
      </c>
    </row>
    <row r="13" spans="1:13" x14ac:dyDescent="0.35">
      <c r="G13" s="7" t="s">
        <v>13</v>
      </c>
      <c r="H13" s="7" t="e">
        <f ca="1">DAGOSTINO(E4:E21)</f>
        <v>#NAME?</v>
      </c>
    </row>
    <row r="14" spans="1:13" x14ac:dyDescent="0.35">
      <c r="G14" t="s">
        <v>9</v>
      </c>
      <c r="H14" t="e">
        <f ca="1">DPTEST(E4:E21)</f>
        <v>#NAME?</v>
      </c>
    </row>
    <row r="15" spans="1:13" x14ac:dyDescent="0.35">
      <c r="G15" t="s">
        <v>10</v>
      </c>
      <c r="H15">
        <v>0.05</v>
      </c>
    </row>
    <row r="16" spans="1:13" x14ac:dyDescent="0.35">
      <c r="G16" s="4" t="s">
        <v>11</v>
      </c>
      <c r="H16" s="6" t="e">
        <f ca="1">IF(H14&lt;H15,"no","yes")</f>
        <v>#NAME?</v>
      </c>
    </row>
    <row r="21" spans="5:5" x14ac:dyDescent="0.35">
      <c r="E2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Anova 1</vt:lpstr>
      <vt:lpstr>Anova 1a</vt:lpstr>
      <vt:lpstr>Anova 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2024-06-17T19:38:10Z</dcterms:created>
  <dcterms:modified xsi:type="dcterms:W3CDTF">2024-06-19T13:39:03Z</dcterms:modified>
</cp:coreProperties>
</file>