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8f5cd2f1f925cfd/Documenti/A Real Statistics 2020/Examples Detailed/"/>
    </mc:Choice>
  </mc:AlternateContent>
  <xr:revisionPtr revIDLastSave="0" documentId="8_{781A1942-F6F6-4A11-A0AE-9C833E49B422}" xr6:coauthVersionLast="47" xr6:coauthVersionMax="47" xr10:uidLastSave="{00000000-0000-0000-0000-000000000000}"/>
  <bookViews>
    <workbookView xWindow="-110" yWindow="-110" windowWidth="19420" windowHeight="10300" xr2:uid="{BC421C17-229A-4C40-B4E4-CBF075FD3FCF}"/>
  </bookViews>
  <sheets>
    <sheet name="Title" sheetId="4" r:id="rId1"/>
    <sheet name="Moving" sheetId="1" r:id="rId2"/>
    <sheet name="Moving 1" sheetId="2" r:id="rId3"/>
    <sheet name="Moving 1a" sheetId="3" r:id="rId4"/>
  </sheets>
  <externalReferences>
    <externalReference r:id="rId5"/>
  </externalReferences>
  <definedNames>
    <definedName name="DataRang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3" l="1"/>
  <c r="E19" i="3"/>
  <c r="E18" i="3"/>
  <c r="E17" i="3"/>
  <c r="F16" i="3"/>
  <c r="E16" i="3"/>
  <c r="E15" i="3"/>
  <c r="F17" i="3" s="1"/>
  <c r="E14" i="3"/>
  <c r="E13" i="3"/>
  <c r="E12" i="3"/>
  <c r="F15" i="3" s="1"/>
  <c r="E11" i="3"/>
  <c r="F14" i="3" s="1"/>
  <c r="E10" i="3"/>
  <c r="F13" i="3" s="1"/>
  <c r="E9" i="3"/>
  <c r="E8" i="3"/>
  <c r="F11" i="3" s="1"/>
  <c r="E7" i="3"/>
  <c r="F10" i="3" s="1"/>
  <c r="E6" i="3"/>
  <c r="F9" i="3" s="1"/>
  <c r="D6" i="3"/>
  <c r="E5" i="3"/>
  <c r="D5" i="3"/>
  <c r="A5" i="3"/>
  <c r="D7" i="3" s="1"/>
  <c r="D18" i="2"/>
  <c r="E18" i="2" s="1"/>
  <c r="E17" i="2"/>
  <c r="D17" i="2"/>
  <c r="D16" i="2"/>
  <c r="D15" i="2"/>
  <c r="D14" i="2"/>
  <c r="E16" i="2" s="1"/>
  <c r="E13" i="2"/>
  <c r="D13" i="2"/>
  <c r="D12" i="2"/>
  <c r="D11" i="2"/>
  <c r="D10" i="2"/>
  <c r="E12" i="2" s="1"/>
  <c r="E9" i="2"/>
  <c r="D9" i="2"/>
  <c r="D8" i="2"/>
  <c r="D7" i="2"/>
  <c r="D6" i="2"/>
  <c r="E8" i="2" s="1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E25" i="1"/>
  <c r="C19" i="1"/>
  <c r="Q18" i="1"/>
  <c r="C18" i="1"/>
  <c r="D18" i="1" s="1"/>
  <c r="R17" i="1"/>
  <c r="Q17" i="1"/>
  <c r="E17" i="1"/>
  <c r="D17" i="1"/>
  <c r="C17" i="1"/>
  <c r="Q16" i="1"/>
  <c r="R18" i="1" s="1"/>
  <c r="C16" i="1"/>
  <c r="D16" i="1" s="1"/>
  <c r="Q15" i="1"/>
  <c r="D15" i="1"/>
  <c r="C15" i="1"/>
  <c r="E15" i="1" s="1"/>
  <c r="Q14" i="1"/>
  <c r="R16" i="1" s="1"/>
  <c r="E14" i="1"/>
  <c r="D14" i="1"/>
  <c r="C14" i="1"/>
  <c r="Q13" i="1"/>
  <c r="R15" i="1" s="1"/>
  <c r="C13" i="1"/>
  <c r="E13" i="1" s="1"/>
  <c r="R12" i="1"/>
  <c r="Q12" i="1"/>
  <c r="R13" i="1" s="1"/>
  <c r="C12" i="1"/>
  <c r="E12" i="1" s="1"/>
  <c r="Q11" i="1"/>
  <c r="C11" i="1"/>
  <c r="E24" i="1" s="1"/>
  <c r="Q10" i="1"/>
  <c r="C10" i="1"/>
  <c r="E10" i="1" s="1"/>
  <c r="Q9" i="1"/>
  <c r="R11" i="1" s="1"/>
  <c r="E9" i="1"/>
  <c r="D9" i="1"/>
  <c r="C9" i="1"/>
  <c r="Q8" i="1"/>
  <c r="R10" i="1" s="1"/>
  <c r="E8" i="1"/>
  <c r="C8" i="1"/>
  <c r="D8" i="1" s="1"/>
  <c r="Q7" i="1"/>
  <c r="R9" i="1" s="1"/>
  <c r="E7" i="1"/>
  <c r="D7" i="1"/>
  <c r="C7" i="1"/>
  <c r="D24" i="1" s="1"/>
  <c r="Q6" i="1"/>
  <c r="R8" i="1" s="1"/>
  <c r="N5" i="1"/>
  <c r="N6" i="1" s="1"/>
  <c r="N7" i="1" s="1"/>
  <c r="N8" i="1" s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G15" i="3" l="1"/>
  <c r="I15" i="3" s="1"/>
  <c r="G16" i="3"/>
  <c r="I16" i="3" s="1"/>
  <c r="G17" i="3"/>
  <c r="H15" i="3"/>
  <c r="I17" i="3"/>
  <c r="H17" i="3"/>
  <c r="G11" i="3"/>
  <c r="G21" i="3"/>
  <c r="G13" i="3"/>
  <c r="I13" i="3" s="1"/>
  <c r="I11" i="3"/>
  <c r="H11" i="3"/>
  <c r="E11" i="1"/>
  <c r="E22" i="1" s="1"/>
  <c r="E14" i="2"/>
  <c r="D13" i="1"/>
  <c r="E18" i="1"/>
  <c r="H16" i="3"/>
  <c r="F18" i="3"/>
  <c r="G20" i="3" s="1"/>
  <c r="F20" i="3"/>
  <c r="G18" i="3"/>
  <c r="D11" i="1"/>
  <c r="E16" i="1"/>
  <c r="E10" i="2"/>
  <c r="E15" i="2"/>
  <c r="D10" i="1"/>
  <c r="D22" i="1" s="1"/>
  <c r="A6" i="3"/>
  <c r="F21" i="3"/>
  <c r="R14" i="1"/>
  <c r="E11" i="2"/>
  <c r="D12" i="1"/>
  <c r="F12" i="3"/>
  <c r="F19" i="3"/>
  <c r="H12" i="3" l="1"/>
  <c r="I12" i="3"/>
  <c r="G14" i="3"/>
  <c r="I20" i="3"/>
  <c r="H20" i="3"/>
  <c r="G12" i="3"/>
  <c r="G24" i="3"/>
  <c r="H19" i="3"/>
  <c r="I19" i="3"/>
  <c r="E24" i="3"/>
  <c r="H13" i="3"/>
  <c r="F24" i="3"/>
  <c r="I18" i="3"/>
  <c r="H18" i="3"/>
  <c r="I21" i="3"/>
  <c r="H21" i="3"/>
  <c r="D8" i="3"/>
  <c r="A7" i="3"/>
  <c r="G19" i="3"/>
  <c r="A8" i="3" l="1"/>
  <c r="D9" i="3"/>
  <c r="I14" i="3"/>
  <c r="H14" i="3"/>
  <c r="D10" i="3" l="1"/>
  <c r="A9" i="3"/>
  <c r="A10" i="3" l="1"/>
  <c r="D11" i="3"/>
  <c r="A11" i="3" l="1"/>
  <c r="D12" i="3"/>
  <c r="D13" i="3" l="1"/>
  <c r="A12" i="3"/>
  <c r="A13" i="3" l="1"/>
  <c r="D14" i="3"/>
  <c r="A14" i="3" l="1"/>
  <c r="D15" i="3"/>
  <c r="D16" i="3" l="1"/>
  <c r="A15" i="3"/>
  <c r="A16" i="3" l="1"/>
  <c r="D17" i="3"/>
  <c r="A17" i="3" l="1"/>
  <c r="D18" i="3"/>
  <c r="D19" i="3" l="1"/>
  <c r="A18" i="3"/>
  <c r="D20" i="3" s="1"/>
</calcChain>
</file>

<file path=xl/sharedStrings.xml><?xml version="1.0" encoding="utf-8"?>
<sst xmlns="http://schemas.openxmlformats.org/spreadsheetml/2006/main" count="34" uniqueCount="21">
  <si>
    <t>Simple Moving Average</t>
  </si>
  <si>
    <t>Excel data analysis tool</t>
  </si>
  <si>
    <t>t</t>
  </si>
  <si>
    <t>y</t>
  </si>
  <si>
    <t>pred</t>
  </si>
  <si>
    <t>|e|</t>
  </si>
  <si>
    <t>e^2</t>
  </si>
  <si>
    <t>s.e.</t>
  </si>
  <si>
    <t>MAE</t>
  </si>
  <si>
    <t>MSE</t>
  </si>
  <si>
    <t>Moving Average (Excel data analysis tool)</t>
  </si>
  <si>
    <t>Simple Moving Average (Real Statistics)</t>
  </si>
  <si>
    <t>alpha</t>
  </si>
  <si>
    <t>forecast</t>
  </si>
  <si>
    <t>lower</t>
  </si>
  <si>
    <t>upper</t>
  </si>
  <si>
    <t>&gt;</t>
  </si>
  <si>
    <t>MAPE</t>
  </si>
  <si>
    <t>Real Statistics Using Excel</t>
  </si>
  <si>
    <t>Updated</t>
  </si>
  <si>
    <t>Copyright © 2013 - 2024 Charles Zaiontz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</si>
</sst>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15" fontId="0" fillId="0" borderId="0" xfId="0" applyNumberFormat="1"/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Simple Moving Average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Moving!$B$3</c:f>
              <c:strCache>
                <c:ptCount val="1"/>
                <c:pt idx="0">
                  <c:v>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Moving!$B$4:$B$18</c:f>
              <c:numCache>
                <c:formatCode>General</c:formatCode>
                <c:ptCount val="15"/>
                <c:pt idx="0">
                  <c:v>3</c:v>
                </c:pt>
                <c:pt idx="1">
                  <c:v>5</c:v>
                </c:pt>
                <c:pt idx="2">
                  <c:v>9</c:v>
                </c:pt>
                <c:pt idx="3">
                  <c:v>20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23</c:v>
                </c:pt>
                <c:pt idx="8">
                  <c:v>51</c:v>
                </c:pt>
                <c:pt idx="9">
                  <c:v>41</c:v>
                </c:pt>
                <c:pt idx="10">
                  <c:v>56</c:v>
                </c:pt>
                <c:pt idx="11">
                  <c:v>75</c:v>
                </c:pt>
                <c:pt idx="12">
                  <c:v>60</c:v>
                </c:pt>
                <c:pt idx="13">
                  <c:v>75</c:v>
                </c:pt>
                <c:pt idx="14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B5-42E5-8B7A-ADC253F0D759}"/>
            </c:ext>
          </c:extLst>
        </c:ser>
        <c:ser>
          <c:idx val="1"/>
          <c:order val="1"/>
          <c:tx>
            <c:strRef>
              <c:f>Moving!$C$3</c:f>
              <c:strCache>
                <c:ptCount val="1"/>
                <c:pt idx="0">
                  <c:v>pred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Moving!$C$4:$C$18</c:f>
              <c:numCache>
                <c:formatCode>General</c:formatCode>
                <c:ptCount val="15"/>
                <c:pt idx="3">
                  <c:v>5.666666666666667</c:v>
                </c:pt>
                <c:pt idx="4">
                  <c:v>11.333333333333334</c:v>
                </c:pt>
                <c:pt idx="5">
                  <c:v>13.666666666666666</c:v>
                </c:pt>
                <c:pt idx="6">
                  <c:v>16.333333333333332</c:v>
                </c:pt>
                <c:pt idx="7">
                  <c:v>17</c:v>
                </c:pt>
                <c:pt idx="8">
                  <c:v>20.666666666666668</c:v>
                </c:pt>
                <c:pt idx="9">
                  <c:v>32</c:v>
                </c:pt>
                <c:pt idx="10">
                  <c:v>38.333333333333336</c:v>
                </c:pt>
                <c:pt idx="11">
                  <c:v>49.333333333333336</c:v>
                </c:pt>
                <c:pt idx="12">
                  <c:v>57.333333333333336</c:v>
                </c:pt>
                <c:pt idx="13">
                  <c:v>63.666666666666664</c:v>
                </c:pt>
                <c:pt idx="1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B5-42E5-8B7A-ADC253F0D7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4732904"/>
        <c:axId val="494734080"/>
      </c:lineChart>
      <c:catAx>
        <c:axId val="4947329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734080"/>
        <c:crosses val="autoZero"/>
        <c:auto val="1"/>
        <c:lblAlgn val="ctr"/>
        <c:lblOffset val="100"/>
        <c:noMultiLvlLbl val="0"/>
      </c:catAx>
      <c:valAx>
        <c:axId val="494734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732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Moving Average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Actual</c:v>
          </c:tx>
          <c:val>
            <c:numRef>
              <c:f>Moving!$B$4:$B$18</c:f>
              <c:numCache>
                <c:formatCode>General</c:formatCode>
                <c:ptCount val="15"/>
                <c:pt idx="0">
                  <c:v>3</c:v>
                </c:pt>
                <c:pt idx="1">
                  <c:v>5</c:v>
                </c:pt>
                <c:pt idx="2">
                  <c:v>9</c:v>
                </c:pt>
                <c:pt idx="3">
                  <c:v>20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23</c:v>
                </c:pt>
                <c:pt idx="8">
                  <c:v>51</c:v>
                </c:pt>
                <c:pt idx="9">
                  <c:v>41</c:v>
                </c:pt>
                <c:pt idx="10">
                  <c:v>56</c:v>
                </c:pt>
                <c:pt idx="11">
                  <c:v>75</c:v>
                </c:pt>
                <c:pt idx="12">
                  <c:v>60</c:v>
                </c:pt>
                <c:pt idx="13">
                  <c:v>75</c:v>
                </c:pt>
                <c:pt idx="14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87-4861-B741-14B7B7FFBC71}"/>
            </c:ext>
          </c:extLst>
        </c:ser>
        <c:ser>
          <c:idx val="1"/>
          <c:order val="1"/>
          <c:tx>
            <c:v>Forecast</c:v>
          </c:tx>
          <c:val>
            <c:numRef>
              <c:f>Moving!$Q$4:$Q$18</c:f>
              <c:numCache>
                <c:formatCode>General</c:formatCode>
                <c:ptCount val="15"/>
                <c:pt idx="0">
                  <c:v>#N/A</c:v>
                </c:pt>
                <c:pt idx="1">
                  <c:v>#N/A</c:v>
                </c:pt>
                <c:pt idx="2">
                  <c:v>5.666666666666667</c:v>
                </c:pt>
                <c:pt idx="3">
                  <c:v>11.333333333333334</c:v>
                </c:pt>
                <c:pt idx="4">
                  <c:v>13.666666666666666</c:v>
                </c:pt>
                <c:pt idx="5">
                  <c:v>16.333333333333332</c:v>
                </c:pt>
                <c:pt idx="6">
                  <c:v>17</c:v>
                </c:pt>
                <c:pt idx="7">
                  <c:v>20.666666666666668</c:v>
                </c:pt>
                <c:pt idx="8">
                  <c:v>32</c:v>
                </c:pt>
                <c:pt idx="9">
                  <c:v>38.333333333333336</c:v>
                </c:pt>
                <c:pt idx="10">
                  <c:v>49.333333333333336</c:v>
                </c:pt>
                <c:pt idx="11">
                  <c:v>57.333333333333336</c:v>
                </c:pt>
                <c:pt idx="12">
                  <c:v>63.666666666666664</c:v>
                </c:pt>
                <c:pt idx="13">
                  <c:v>70</c:v>
                </c:pt>
                <c:pt idx="14">
                  <c:v>74.333333333333329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87-4861-B741-14B7B7FFB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736432"/>
        <c:axId val="494738000"/>
      </c:lineChart>
      <c:catAx>
        <c:axId val="494736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Data Point</a:t>
                </a:r>
              </a:p>
            </c:rich>
          </c:tx>
          <c:overlay val="0"/>
        </c:title>
        <c:majorTickMark val="out"/>
        <c:minorTickMark val="none"/>
        <c:tickLblPos val="nextTo"/>
        <c:crossAx val="494738000"/>
        <c:crosses val="autoZero"/>
        <c:auto val="1"/>
        <c:lblAlgn val="ctr"/>
        <c:lblOffset val="100"/>
        <c:noMultiLvlLbl val="0"/>
      </c:catAx>
      <c:valAx>
        <c:axId val="4947380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Value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473643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Moving Average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Actual</c:v>
          </c:tx>
          <c:val>
            <c:numRef>
              <c:f>'Moving 1'!$B$4:$B$18</c:f>
              <c:numCache>
                <c:formatCode>General</c:formatCode>
                <c:ptCount val="15"/>
                <c:pt idx="0">
                  <c:v>3</c:v>
                </c:pt>
                <c:pt idx="1">
                  <c:v>5</c:v>
                </c:pt>
                <c:pt idx="2">
                  <c:v>9</c:v>
                </c:pt>
                <c:pt idx="3">
                  <c:v>20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23</c:v>
                </c:pt>
                <c:pt idx="8">
                  <c:v>51</c:v>
                </c:pt>
                <c:pt idx="9">
                  <c:v>41</c:v>
                </c:pt>
                <c:pt idx="10">
                  <c:v>56</c:v>
                </c:pt>
                <c:pt idx="11">
                  <c:v>75</c:v>
                </c:pt>
                <c:pt idx="12">
                  <c:v>60</c:v>
                </c:pt>
                <c:pt idx="13">
                  <c:v>75</c:v>
                </c:pt>
                <c:pt idx="14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4C-4BDF-9F7B-0EA6829186C0}"/>
            </c:ext>
          </c:extLst>
        </c:ser>
        <c:ser>
          <c:idx val="1"/>
          <c:order val="1"/>
          <c:tx>
            <c:v>Forecast</c:v>
          </c:tx>
          <c:val>
            <c:numRef>
              <c:f>'Moving 1'!$D$4:$D$18</c:f>
              <c:numCache>
                <c:formatCode>General</c:formatCode>
                <c:ptCount val="15"/>
                <c:pt idx="0">
                  <c:v>#N/A</c:v>
                </c:pt>
                <c:pt idx="1">
                  <c:v>#N/A</c:v>
                </c:pt>
                <c:pt idx="2">
                  <c:v>5.666666666666667</c:v>
                </c:pt>
                <c:pt idx="3">
                  <c:v>11.333333333333334</c:v>
                </c:pt>
                <c:pt idx="4">
                  <c:v>13.666666666666666</c:v>
                </c:pt>
                <c:pt idx="5">
                  <c:v>16.333333333333332</c:v>
                </c:pt>
                <c:pt idx="6">
                  <c:v>17</c:v>
                </c:pt>
                <c:pt idx="7">
                  <c:v>20.666666666666668</c:v>
                </c:pt>
                <c:pt idx="8">
                  <c:v>32</c:v>
                </c:pt>
                <c:pt idx="9">
                  <c:v>38.333333333333336</c:v>
                </c:pt>
                <c:pt idx="10">
                  <c:v>49.333333333333336</c:v>
                </c:pt>
                <c:pt idx="11">
                  <c:v>57.333333333333336</c:v>
                </c:pt>
                <c:pt idx="12">
                  <c:v>63.666666666666664</c:v>
                </c:pt>
                <c:pt idx="13">
                  <c:v>70</c:v>
                </c:pt>
                <c:pt idx="14">
                  <c:v>74.333333333333329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C-4BDF-9F7B-0EA6829186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740352"/>
        <c:axId val="494736824"/>
      </c:lineChart>
      <c:catAx>
        <c:axId val="494740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Data Point</a:t>
                </a:r>
              </a:p>
            </c:rich>
          </c:tx>
          <c:overlay val="0"/>
        </c:title>
        <c:majorTickMark val="out"/>
        <c:minorTickMark val="none"/>
        <c:tickLblPos val="nextTo"/>
        <c:crossAx val="494736824"/>
        <c:crosses val="autoZero"/>
        <c:auto val="1"/>
        <c:lblAlgn val="ctr"/>
        <c:lblOffset val="100"/>
        <c:noMultiLvlLbl val="0"/>
      </c:catAx>
      <c:valAx>
        <c:axId val="4947368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Value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474035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Forecast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actual</c:v>
          </c:tx>
          <c:marker>
            <c:symbol val="none"/>
          </c:marker>
          <c:cat>
            <c:strRef>
              <c:f>'Moving 1a'!$D$6:$D$21</c:f>
              <c:strCach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&gt;</c:v>
                </c:pt>
              </c:strCache>
            </c:strRef>
          </c:cat>
          <c:val>
            <c:numRef>
              <c:f>'Moving 1a'!$E$6:$E$20</c:f>
              <c:numCache>
                <c:formatCode>General</c:formatCode>
                <c:ptCount val="15"/>
                <c:pt idx="0">
                  <c:v>3</c:v>
                </c:pt>
                <c:pt idx="1">
                  <c:v>5</c:v>
                </c:pt>
                <c:pt idx="2">
                  <c:v>9</c:v>
                </c:pt>
                <c:pt idx="3">
                  <c:v>20</c:v>
                </c:pt>
                <c:pt idx="4">
                  <c:v>12</c:v>
                </c:pt>
                <c:pt idx="5">
                  <c:v>17</c:v>
                </c:pt>
                <c:pt idx="6">
                  <c:v>22</c:v>
                </c:pt>
                <c:pt idx="7">
                  <c:v>23</c:v>
                </c:pt>
                <c:pt idx="8">
                  <c:v>51</c:v>
                </c:pt>
                <c:pt idx="9">
                  <c:v>41</c:v>
                </c:pt>
                <c:pt idx="10">
                  <c:v>56</c:v>
                </c:pt>
                <c:pt idx="11">
                  <c:v>75</c:v>
                </c:pt>
                <c:pt idx="12">
                  <c:v>60</c:v>
                </c:pt>
                <c:pt idx="13">
                  <c:v>75</c:v>
                </c:pt>
                <c:pt idx="14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1B-4741-A569-618A52A720FF}"/>
            </c:ext>
          </c:extLst>
        </c:ser>
        <c:ser>
          <c:idx val="1"/>
          <c:order val="1"/>
          <c:tx>
            <c:v>forecast</c:v>
          </c:tx>
          <c:marker>
            <c:symbol val="none"/>
          </c:marker>
          <c:val>
            <c:numRef>
              <c:f>'Moving 1a'!$F$6:$F$21</c:f>
              <c:numCache>
                <c:formatCode>General</c:formatCode>
                <c:ptCount val="16"/>
                <c:pt idx="3">
                  <c:v>5.666666666666667</c:v>
                </c:pt>
                <c:pt idx="4">
                  <c:v>11.333333333333334</c:v>
                </c:pt>
                <c:pt idx="5">
                  <c:v>13.666666666666666</c:v>
                </c:pt>
                <c:pt idx="6">
                  <c:v>16.333333333333332</c:v>
                </c:pt>
                <c:pt idx="7">
                  <c:v>17</c:v>
                </c:pt>
                <c:pt idx="8">
                  <c:v>20.666666666666668</c:v>
                </c:pt>
                <c:pt idx="9">
                  <c:v>32</c:v>
                </c:pt>
                <c:pt idx="10">
                  <c:v>38.333333333333336</c:v>
                </c:pt>
                <c:pt idx="11">
                  <c:v>49.333333333333336</c:v>
                </c:pt>
                <c:pt idx="12">
                  <c:v>57.333333333333336</c:v>
                </c:pt>
                <c:pt idx="13">
                  <c:v>63.666666666666664</c:v>
                </c:pt>
                <c:pt idx="14">
                  <c:v>70</c:v>
                </c:pt>
                <c:pt idx="15">
                  <c:v>74.333333333333329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1B-4741-A569-618A52A720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9786944"/>
        <c:axId val="1064921840"/>
      </c:lineChart>
      <c:catAx>
        <c:axId val="919786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time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64921840"/>
        <c:crosses val="autoZero"/>
        <c:auto val="1"/>
        <c:lblAlgn val="ctr"/>
        <c:lblOffset val="100"/>
        <c:noMultiLvlLbl val="0"/>
      </c:catAx>
      <c:valAx>
        <c:axId val="10649218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value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19786944"/>
        <c:crosses val="autoZero"/>
        <c:crossBetween val="between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3</xdr:row>
      <xdr:rowOff>52387</xdr:rowOff>
    </xdr:from>
    <xdr:to>
      <xdr:col>12</xdr:col>
      <xdr:colOff>428625</xdr:colOff>
      <xdr:row>17</xdr:row>
      <xdr:rowOff>128587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ABC3BD8-573E-410F-B342-06E1C57BE5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314325</xdr:colOff>
      <xdr:row>3</xdr:row>
      <xdr:rowOff>104775</xdr:rowOff>
    </xdr:from>
    <xdr:to>
      <xdr:col>24</xdr:col>
      <xdr:colOff>314325</xdr:colOff>
      <xdr:row>13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9C617EE-D05A-4F06-BFA8-7013FA852D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361950</xdr:colOff>
      <xdr:row>4</xdr:row>
      <xdr:rowOff>85725</xdr:rowOff>
    </xdr:from>
    <xdr:to>
      <xdr:col>11</xdr:col>
      <xdr:colOff>361950</xdr:colOff>
      <xdr:row>14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7589437-FB3B-418F-B482-69433B53A6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155575</xdr:colOff>
      <xdr:row>4</xdr:row>
      <xdr:rowOff>92075</xdr:rowOff>
    </xdr:from>
    <xdr:to>
      <xdr:col>16</xdr:col>
      <xdr:colOff>460375</xdr:colOff>
      <xdr:row>19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1BA02E7-2812-4366-91BC-0BC9FD1E85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38f5cd2f1f925cfd/Documenti/A%20Real%20Statistics%202020/Examples/Real%20Statistics%20Time%20Series%20Examples%205%20March%202022.xlsx" TargetMode="External"/><Relationship Id="rId1" Type="http://schemas.openxmlformats.org/officeDocument/2006/relationships/externalLinkPath" Target="/38f5cd2f1f925cfd/Documenti/A%20Real%20Statistics%202020/Examples/Real%20Statistics%20Time%20Series%20Examples%205%20March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C0"/>
      <sheetName val="TOC"/>
      <sheetName val="Error"/>
      <sheetName val="DM"/>
      <sheetName val="PT"/>
      <sheetName val="Moving"/>
      <sheetName val="Moving 1"/>
      <sheetName val="Moving 1a"/>
      <sheetName val="Weighted"/>
      <sheetName val="Weighted 2"/>
      <sheetName val="Exp"/>
      <sheetName val="Exp 1"/>
      <sheetName val="Exp 1a"/>
      <sheetName val="Exp 2"/>
      <sheetName val="Exp 3"/>
      <sheetName val="Holt"/>
      <sheetName val="Holt 2"/>
      <sheetName val="Holt 3"/>
      <sheetName val="Holt 4"/>
      <sheetName val="Holt 5"/>
      <sheetName val="Holt-Winter"/>
      <sheetName val="Holt-Winter 1"/>
      <sheetName val="Holt-Winter 2"/>
      <sheetName val="Holt-Winter 3"/>
      <sheetName val="Holt-Winters 4"/>
      <sheetName val="Holt-Winters 4a"/>
      <sheetName val="Holt-Winters 5"/>
      <sheetName val="Holt-Winters 6"/>
      <sheetName val="Stationary"/>
      <sheetName val="ACF 0"/>
      <sheetName val="ACF"/>
      <sheetName val="PACF 1"/>
      <sheetName val="Correlogram"/>
      <sheetName val="WN 1"/>
      <sheetName val="RW 1"/>
      <sheetName val="RW 1a"/>
      <sheetName val="DT 1"/>
      <sheetName val="DT 1a"/>
      <sheetName val="Test 1"/>
      <sheetName val="Test 2"/>
      <sheetName val="DF 0"/>
      <sheetName val="DF 1"/>
      <sheetName val="DF 2"/>
      <sheetName val="ADF"/>
      <sheetName val="PP KPSS"/>
      <sheetName val="Missing 1"/>
      <sheetName val="Missing 2"/>
      <sheetName val="Missing 3"/>
      <sheetName val="Missing 4"/>
      <sheetName val="AR 1"/>
      <sheetName val="AR 1a"/>
      <sheetName val="AR 1b"/>
      <sheetName val="AR 1c"/>
      <sheetName val="AR 1d"/>
      <sheetName val="AR 2"/>
      <sheetName val="AR 2a"/>
      <sheetName val="AR 2b"/>
      <sheetName val="AR 2c"/>
      <sheetName val="AR 2d"/>
      <sheetName val="AR 3"/>
      <sheetName val="AR 4"/>
      <sheetName val="MA"/>
      <sheetName val="MA 1"/>
      <sheetName val="MA 2"/>
      <sheetName val="MA 3"/>
      <sheetName val="MA 4"/>
      <sheetName val="MA 5"/>
      <sheetName val="MA 6"/>
      <sheetName val="MA 7"/>
      <sheetName val="MA 8"/>
      <sheetName val="ARMA 1.1"/>
      <sheetName val="ARMA 1.1a"/>
      <sheetName val="ARMA 1.1b"/>
      <sheetName val="ARMA 1.1c"/>
      <sheetName val="ARMA 1.1d"/>
      <sheetName val="ARMA 1.1dd"/>
      <sheetName val="ARMA 1.1e"/>
      <sheetName val="ARMA 1.1ee"/>
      <sheetName val="ARMA 1.1f"/>
      <sheetName val="ARMA 2.1"/>
      <sheetName val="ARMA 2.2"/>
      <sheetName val="Diff"/>
      <sheetName val="ARIMA 1"/>
      <sheetName val="ARIMA 1a"/>
      <sheetName val="ARIMA 2"/>
      <sheetName val="ARIMA 2a"/>
      <sheetName val="ARIMA 3"/>
      <sheetName val="ARIMA 3a"/>
      <sheetName val="SARIMA"/>
      <sheetName val="SARIMA 1"/>
      <sheetName val="MK"/>
      <sheetName val="Sen"/>
      <sheetName val="MK Tool"/>
      <sheetName val="MK + Sen"/>
      <sheetName val="Granger 1"/>
      <sheetName val="Granger 2"/>
      <sheetName val="Granger 3"/>
      <sheetName val="Granger 4"/>
      <sheetName val="Engle"/>
      <sheetName val="Cross"/>
      <sheetName val="ARIMAX"/>
      <sheetName val="ARIMAX 1"/>
      <sheetName val="Crime"/>
      <sheetName val="Diff 2"/>
      <sheetName val="Demean 2"/>
      <sheetName val="Diff 3"/>
      <sheetName val="Demean 3"/>
      <sheetName val="LSDV"/>
      <sheetName val="REM"/>
      <sheetName val="Markov"/>
      <sheetName val="Markov 1"/>
      <sheetName val="ADF Table"/>
      <sheetName val="EG Table"/>
      <sheetName val="Sheet1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y</v>
          </cell>
          <cell r="C3" t="str">
            <v>pred</v>
          </cell>
        </row>
        <row r="4">
          <cell r="B4">
            <v>3</v>
          </cell>
          <cell r="Q4" t="e">
            <v>#N/A</v>
          </cell>
        </row>
        <row r="5">
          <cell r="B5">
            <v>5</v>
          </cell>
          <cell r="Q5" t="e">
            <v>#N/A</v>
          </cell>
        </row>
        <row r="6">
          <cell r="B6">
            <v>9</v>
          </cell>
          <cell r="Q6">
            <v>5.666666666666667</v>
          </cell>
        </row>
        <row r="7">
          <cell r="B7">
            <v>20</v>
          </cell>
          <cell r="C7">
            <v>5.666666666666667</v>
          </cell>
          <cell r="Q7">
            <v>11.333333333333334</v>
          </cell>
        </row>
        <row r="8">
          <cell r="B8">
            <v>12</v>
          </cell>
          <cell r="C8">
            <v>11.333333333333334</v>
          </cell>
          <cell r="Q8">
            <v>13.666666666666666</v>
          </cell>
        </row>
        <row r="9">
          <cell r="B9">
            <v>17</v>
          </cell>
          <cell r="C9">
            <v>13.666666666666666</v>
          </cell>
          <cell r="Q9">
            <v>16.333333333333332</v>
          </cell>
        </row>
        <row r="10">
          <cell r="B10">
            <v>22</v>
          </cell>
          <cell r="C10">
            <v>16.333333333333332</v>
          </cell>
          <cell r="Q10">
            <v>17</v>
          </cell>
        </row>
        <row r="11">
          <cell r="B11">
            <v>23</v>
          </cell>
          <cell r="C11">
            <v>17</v>
          </cell>
          <cell r="Q11">
            <v>20.666666666666668</v>
          </cell>
        </row>
        <row r="12">
          <cell r="B12">
            <v>51</v>
          </cell>
          <cell r="C12">
            <v>20.666666666666668</v>
          </cell>
          <cell r="Q12">
            <v>32</v>
          </cell>
        </row>
        <row r="13">
          <cell r="B13">
            <v>41</v>
          </cell>
          <cell r="C13">
            <v>32</v>
          </cell>
          <cell r="Q13">
            <v>38.333333333333336</v>
          </cell>
        </row>
        <row r="14">
          <cell r="B14">
            <v>56</v>
          </cell>
          <cell r="C14">
            <v>38.333333333333336</v>
          </cell>
          <cell r="Q14">
            <v>49.333333333333336</v>
          </cell>
        </row>
        <row r="15">
          <cell r="B15">
            <v>75</v>
          </cell>
          <cell r="C15">
            <v>49.333333333333336</v>
          </cell>
          <cell r="Q15">
            <v>57.333333333333336</v>
          </cell>
        </row>
        <row r="16">
          <cell r="B16">
            <v>60</v>
          </cell>
          <cell r="C16">
            <v>57.333333333333336</v>
          </cell>
          <cell r="Q16">
            <v>63.666666666666664</v>
          </cell>
        </row>
        <row r="17">
          <cell r="B17">
            <v>75</v>
          </cell>
          <cell r="C17">
            <v>63.666666666666664</v>
          </cell>
          <cell r="Q17">
            <v>70</v>
          </cell>
        </row>
        <row r="18">
          <cell r="B18">
            <v>88</v>
          </cell>
          <cell r="C18">
            <v>70</v>
          </cell>
          <cell r="Q18">
            <v>74.333333333333329</v>
          </cell>
        </row>
      </sheetData>
      <sheetData sheetId="6">
        <row r="4">
          <cell r="B4">
            <v>3</v>
          </cell>
          <cell r="D4" t="e">
            <v>#N/A</v>
          </cell>
        </row>
        <row r="5">
          <cell r="B5">
            <v>5</v>
          </cell>
          <cell r="D5" t="e">
            <v>#N/A</v>
          </cell>
        </row>
        <row r="6">
          <cell r="B6">
            <v>9</v>
          </cell>
          <cell r="D6">
            <v>5.666666666666667</v>
          </cell>
        </row>
        <row r="7">
          <cell r="B7">
            <v>20</v>
          </cell>
          <cell r="D7">
            <v>11.333333333333334</v>
          </cell>
        </row>
        <row r="8">
          <cell r="B8">
            <v>12</v>
          </cell>
          <cell r="D8">
            <v>13.666666666666666</v>
          </cell>
        </row>
        <row r="9">
          <cell r="B9">
            <v>17</v>
          </cell>
          <cell r="D9">
            <v>16.333333333333332</v>
          </cell>
        </row>
        <row r="10">
          <cell r="B10">
            <v>22</v>
          </cell>
          <cell r="D10">
            <v>17</v>
          </cell>
        </row>
        <row r="11">
          <cell r="B11">
            <v>23</v>
          </cell>
          <cell r="D11">
            <v>20.666666666666668</v>
          </cell>
        </row>
        <row r="12">
          <cell r="B12">
            <v>51</v>
          </cell>
          <cell r="D12">
            <v>32</v>
          </cell>
        </row>
        <row r="13">
          <cell r="B13">
            <v>41</v>
          </cell>
          <cell r="D13">
            <v>38.333333333333336</v>
          </cell>
        </row>
        <row r="14">
          <cell r="B14">
            <v>56</v>
          </cell>
          <cell r="D14">
            <v>49.333333333333336</v>
          </cell>
        </row>
        <row r="15">
          <cell r="B15">
            <v>75</v>
          </cell>
          <cell r="D15">
            <v>57.333333333333336</v>
          </cell>
        </row>
        <row r="16">
          <cell r="B16">
            <v>60</v>
          </cell>
          <cell r="D16">
            <v>63.666666666666664</v>
          </cell>
        </row>
        <row r="17">
          <cell r="B17">
            <v>75</v>
          </cell>
          <cell r="D17">
            <v>70</v>
          </cell>
        </row>
        <row r="18">
          <cell r="B18">
            <v>88</v>
          </cell>
          <cell r="D18">
            <v>74.333333333333329</v>
          </cell>
        </row>
      </sheetData>
      <sheetData sheetId="7">
        <row r="6">
          <cell r="D6">
            <v>1</v>
          </cell>
          <cell r="E6">
            <v>3</v>
          </cell>
        </row>
        <row r="7">
          <cell r="D7">
            <v>2</v>
          </cell>
          <cell r="E7">
            <v>5</v>
          </cell>
        </row>
        <row r="8">
          <cell r="D8">
            <v>3</v>
          </cell>
          <cell r="E8">
            <v>9</v>
          </cell>
        </row>
        <row r="9">
          <cell r="D9">
            <v>4</v>
          </cell>
          <cell r="E9">
            <v>20</v>
          </cell>
          <cell r="F9">
            <v>5.666666666666667</v>
          </cell>
        </row>
        <row r="10">
          <cell r="D10">
            <v>5</v>
          </cell>
          <cell r="E10">
            <v>12</v>
          </cell>
          <cell r="F10">
            <v>11.333333333333334</v>
          </cell>
        </row>
        <row r="11">
          <cell r="D11">
            <v>6</v>
          </cell>
          <cell r="E11">
            <v>17</v>
          </cell>
          <cell r="F11">
            <v>13.666666666666666</v>
          </cell>
        </row>
        <row r="12">
          <cell r="D12">
            <v>7</v>
          </cell>
          <cell r="E12">
            <v>22</v>
          </cell>
          <cell r="F12">
            <v>16.333333333333332</v>
          </cell>
        </row>
        <row r="13">
          <cell r="D13">
            <v>8</v>
          </cell>
          <cell r="E13">
            <v>23</v>
          </cell>
          <cell r="F13">
            <v>17</v>
          </cell>
        </row>
        <row r="14">
          <cell r="D14">
            <v>9</v>
          </cell>
          <cell r="E14">
            <v>51</v>
          </cell>
          <cell r="F14">
            <v>20.666666666666668</v>
          </cell>
        </row>
        <row r="15">
          <cell r="D15">
            <v>10</v>
          </cell>
          <cell r="E15">
            <v>41</v>
          </cell>
          <cell r="F15">
            <v>32</v>
          </cell>
        </row>
        <row r="16">
          <cell r="D16">
            <v>11</v>
          </cell>
          <cell r="E16">
            <v>56</v>
          </cell>
          <cell r="F16">
            <v>38.333333333333336</v>
          </cell>
        </row>
        <row r="17">
          <cell r="D17">
            <v>12</v>
          </cell>
          <cell r="E17">
            <v>75</v>
          </cell>
          <cell r="F17">
            <v>49.333333333333336</v>
          </cell>
        </row>
        <row r="18">
          <cell r="D18">
            <v>13</v>
          </cell>
          <cell r="E18">
            <v>60</v>
          </cell>
          <cell r="F18">
            <v>57.333333333333336</v>
          </cell>
        </row>
        <row r="19">
          <cell r="D19">
            <v>14</v>
          </cell>
          <cell r="E19">
            <v>75</v>
          </cell>
          <cell r="F19">
            <v>63.666666666666664</v>
          </cell>
        </row>
        <row r="20">
          <cell r="D20">
            <v>15</v>
          </cell>
          <cell r="E20">
            <v>88</v>
          </cell>
          <cell r="F20">
            <v>70</v>
          </cell>
        </row>
        <row r="21">
          <cell r="D21" t="str">
            <v>&gt;</v>
          </cell>
          <cell r="F21">
            <v>74.333333333333329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F591C-36AE-4258-AC3C-ADF4783AEF5B}">
  <sheetPr codeName="Sheet2"/>
  <dimension ref="A1:M10"/>
  <sheetViews>
    <sheetView tabSelected="1" workbookViewId="0"/>
  </sheetViews>
  <sheetFormatPr defaultRowHeight="14.5" x14ac:dyDescent="0.35"/>
  <cols>
    <col min="2" max="2" width="9.26953125" bestFit="1" customWidth="1"/>
  </cols>
  <sheetData>
    <row r="1" spans="1:13" x14ac:dyDescent="0.35">
      <c r="A1" t="s">
        <v>18</v>
      </c>
    </row>
    <row r="2" spans="1:13" x14ac:dyDescent="0.35">
      <c r="A2" t="s">
        <v>0</v>
      </c>
    </row>
    <row r="4" spans="1:13" x14ac:dyDescent="0.35">
      <c r="A4" t="s">
        <v>19</v>
      </c>
      <c r="B4" s="14">
        <v>45484</v>
      </c>
    </row>
    <row r="6" spans="1:13" x14ac:dyDescent="0.35">
      <c r="A6" s="15" t="s">
        <v>20</v>
      </c>
    </row>
    <row r="10" spans="1:13" ht="18.5" x14ac:dyDescent="0.45">
      <c r="M10" s="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BE66E-A06F-4CB4-A96F-5F63240CC4E3}">
  <sheetPr codeName="Sheet1"/>
  <dimension ref="A1:R25"/>
  <sheetViews>
    <sheetView workbookViewId="0"/>
  </sheetViews>
  <sheetFormatPr defaultRowHeight="14.5" x14ac:dyDescent="0.35"/>
  <cols>
    <col min="1" max="2" width="6.26953125" customWidth="1"/>
    <col min="14" max="16" width="6.81640625" customWidth="1"/>
  </cols>
  <sheetData>
    <row r="1" spans="1:18" x14ac:dyDescent="0.35">
      <c r="A1" s="1" t="s">
        <v>0</v>
      </c>
      <c r="Q1" t="s">
        <v>1</v>
      </c>
    </row>
    <row r="3" spans="1:18" x14ac:dyDescent="0.3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N3" s="2" t="s">
        <v>2</v>
      </c>
      <c r="O3" s="2" t="s">
        <v>3</v>
      </c>
      <c r="P3" s="3"/>
      <c r="Q3" s="2" t="s">
        <v>4</v>
      </c>
      <c r="R3" s="2" t="s">
        <v>7</v>
      </c>
    </row>
    <row r="4" spans="1:18" x14ac:dyDescent="0.35">
      <c r="A4" s="3">
        <v>1</v>
      </c>
      <c r="B4" s="3">
        <v>3</v>
      </c>
      <c r="N4" s="3">
        <v>1</v>
      </c>
      <c r="O4" s="3">
        <v>3</v>
      </c>
      <c r="P4" s="3"/>
      <c r="Q4" t="e">
        <v>#N/A</v>
      </c>
      <c r="R4" t="e">
        <v>#N/A</v>
      </c>
    </row>
    <row r="5" spans="1:18" x14ac:dyDescent="0.35">
      <c r="A5" s="3">
        <f>A4+1</f>
        <v>2</v>
      </c>
      <c r="B5" s="3">
        <v>5</v>
      </c>
      <c r="N5" s="3">
        <f>N4+1</f>
        <v>2</v>
      </c>
      <c r="O5" s="3">
        <v>5</v>
      </c>
      <c r="P5" s="3"/>
      <c r="Q5" t="e">
        <v>#N/A</v>
      </c>
      <c r="R5" t="e">
        <v>#N/A</v>
      </c>
    </row>
    <row r="6" spans="1:18" x14ac:dyDescent="0.35">
      <c r="A6" s="3">
        <f t="shared" ref="A6:A13" si="0">A5+1</f>
        <v>3</v>
      </c>
      <c r="B6" s="3">
        <v>9</v>
      </c>
      <c r="N6" s="3">
        <f t="shared" ref="N6:N13" si="1">N5+1</f>
        <v>3</v>
      </c>
      <c r="O6" s="3">
        <v>9</v>
      </c>
      <c r="P6" s="3"/>
      <c r="Q6">
        <f t="shared" ref="Q6:Q18" si="2">AVERAGE(B4:B6)</f>
        <v>5.666666666666667</v>
      </c>
      <c r="R6" t="e">
        <v>#N/A</v>
      </c>
    </row>
    <row r="7" spans="1:18" x14ac:dyDescent="0.35">
      <c r="A7" s="3">
        <f t="shared" si="0"/>
        <v>4</v>
      </c>
      <c r="B7" s="3">
        <v>20</v>
      </c>
      <c r="C7">
        <f>AVERAGE(B4:B6)</f>
        <v>5.666666666666667</v>
      </c>
      <c r="D7">
        <f>ABS(B7-C7)</f>
        <v>14.333333333333332</v>
      </c>
      <c r="E7">
        <f>(B7-C7)^2</f>
        <v>205.4444444444444</v>
      </c>
      <c r="N7" s="3">
        <f t="shared" si="1"/>
        <v>4</v>
      </c>
      <c r="O7" s="3">
        <v>20</v>
      </c>
      <c r="P7" s="3"/>
      <c r="Q7">
        <f t="shared" si="2"/>
        <v>11.333333333333334</v>
      </c>
      <c r="R7" t="e">
        <v>#N/A</v>
      </c>
    </row>
    <row r="8" spans="1:18" x14ac:dyDescent="0.35">
      <c r="A8" s="3">
        <f t="shared" si="0"/>
        <v>5</v>
      </c>
      <c r="B8" s="3">
        <v>12</v>
      </c>
      <c r="C8">
        <f t="shared" ref="C8:C19" si="3">AVERAGE(B5:B7)</f>
        <v>11.333333333333334</v>
      </c>
      <c r="D8">
        <f t="shared" ref="D8:D13" si="4">ABS(B8-C8)</f>
        <v>0.66666666666666607</v>
      </c>
      <c r="E8">
        <f t="shared" ref="E8:E13" si="5">(B8-C8)^2</f>
        <v>0.44444444444444364</v>
      </c>
      <c r="N8" s="3">
        <f t="shared" si="1"/>
        <v>5</v>
      </c>
      <c r="O8" s="3">
        <v>12</v>
      </c>
      <c r="P8" s="3"/>
      <c r="Q8">
        <f t="shared" si="2"/>
        <v>13.666666666666666</v>
      </c>
      <c r="R8">
        <f t="shared" ref="R8:R18" si="6">SQRT(SUMXMY2(B6:B8,Q6:Q8)/3)</f>
        <v>5.4467115461227298</v>
      </c>
    </row>
    <row r="9" spans="1:18" x14ac:dyDescent="0.35">
      <c r="A9" s="3">
        <f t="shared" si="0"/>
        <v>6</v>
      </c>
      <c r="B9" s="3">
        <v>17</v>
      </c>
      <c r="C9">
        <f t="shared" si="3"/>
        <v>13.666666666666666</v>
      </c>
      <c r="D9">
        <f t="shared" si="4"/>
        <v>3.3333333333333339</v>
      </c>
      <c r="E9">
        <f t="shared" si="5"/>
        <v>11.111111111111114</v>
      </c>
      <c r="N9" s="3">
        <f t="shared" si="1"/>
        <v>6</v>
      </c>
      <c r="O9" s="3">
        <v>17</v>
      </c>
      <c r="P9" s="3"/>
      <c r="Q9">
        <f t="shared" si="2"/>
        <v>16.333333333333332</v>
      </c>
      <c r="R9">
        <f t="shared" si="6"/>
        <v>5.1099032389186299</v>
      </c>
    </row>
    <row r="10" spans="1:18" x14ac:dyDescent="0.35">
      <c r="A10" s="3">
        <f t="shared" si="0"/>
        <v>7</v>
      </c>
      <c r="B10" s="3">
        <v>22</v>
      </c>
      <c r="C10">
        <f t="shared" si="3"/>
        <v>16.333333333333332</v>
      </c>
      <c r="D10">
        <f t="shared" si="4"/>
        <v>5.6666666666666679</v>
      </c>
      <c r="E10">
        <f t="shared" si="5"/>
        <v>32.111111111111121</v>
      </c>
      <c r="N10" s="3">
        <f t="shared" si="1"/>
        <v>7</v>
      </c>
      <c r="O10" s="3">
        <v>22</v>
      </c>
      <c r="P10" s="3"/>
      <c r="Q10">
        <f t="shared" si="2"/>
        <v>17</v>
      </c>
      <c r="R10">
        <f t="shared" si="6"/>
        <v>3.0671497204093914</v>
      </c>
    </row>
    <row r="11" spans="1:18" x14ac:dyDescent="0.35">
      <c r="A11" s="3">
        <f t="shared" si="0"/>
        <v>8</v>
      </c>
      <c r="B11" s="3">
        <v>23</v>
      </c>
      <c r="C11">
        <f t="shared" si="3"/>
        <v>17</v>
      </c>
      <c r="D11">
        <f t="shared" si="4"/>
        <v>6</v>
      </c>
      <c r="E11">
        <f t="shared" si="5"/>
        <v>36</v>
      </c>
      <c r="N11" s="3">
        <f t="shared" si="1"/>
        <v>8</v>
      </c>
      <c r="O11" s="3">
        <v>23</v>
      </c>
      <c r="P11" s="3"/>
      <c r="Q11">
        <f t="shared" si="2"/>
        <v>20.666666666666668</v>
      </c>
      <c r="R11">
        <f t="shared" si="6"/>
        <v>3.208784239598589</v>
      </c>
    </row>
    <row r="12" spans="1:18" x14ac:dyDescent="0.35">
      <c r="A12" s="3">
        <f t="shared" si="0"/>
        <v>9</v>
      </c>
      <c r="B12" s="3">
        <v>51</v>
      </c>
      <c r="C12">
        <f t="shared" si="3"/>
        <v>20.666666666666668</v>
      </c>
      <c r="D12">
        <f t="shared" si="4"/>
        <v>30.333333333333332</v>
      </c>
      <c r="E12">
        <f t="shared" si="5"/>
        <v>920.11111111111109</v>
      </c>
      <c r="N12" s="3">
        <f t="shared" si="1"/>
        <v>9</v>
      </c>
      <c r="O12" s="3">
        <v>51</v>
      </c>
      <c r="P12" s="3"/>
      <c r="Q12">
        <f t="shared" si="2"/>
        <v>32</v>
      </c>
      <c r="R12">
        <f t="shared" si="6"/>
        <v>11.422849096503091</v>
      </c>
    </row>
    <row r="13" spans="1:18" x14ac:dyDescent="0.35">
      <c r="A13" s="3">
        <f t="shared" si="0"/>
        <v>10</v>
      </c>
      <c r="B13" s="3">
        <v>41</v>
      </c>
      <c r="C13">
        <f t="shared" si="3"/>
        <v>32</v>
      </c>
      <c r="D13">
        <f t="shared" si="4"/>
        <v>9</v>
      </c>
      <c r="E13">
        <f t="shared" si="5"/>
        <v>81</v>
      </c>
      <c r="N13" s="3">
        <f t="shared" si="1"/>
        <v>10</v>
      </c>
      <c r="O13" s="3">
        <v>41</v>
      </c>
      <c r="P13" s="3"/>
      <c r="Q13">
        <f t="shared" si="2"/>
        <v>38.333333333333336</v>
      </c>
      <c r="R13">
        <f t="shared" si="6"/>
        <v>11.158786606012256</v>
      </c>
    </row>
    <row r="14" spans="1:18" x14ac:dyDescent="0.35">
      <c r="A14" s="3">
        <f>A13+1</f>
        <v>11</v>
      </c>
      <c r="B14" s="3">
        <v>56</v>
      </c>
      <c r="C14">
        <f t="shared" si="3"/>
        <v>38.333333333333336</v>
      </c>
      <c r="D14">
        <f>ABS(B14-C14)</f>
        <v>17.666666666666664</v>
      </c>
      <c r="E14">
        <f>(B14-C14)^2</f>
        <v>312.11111111111103</v>
      </c>
      <c r="N14" s="3">
        <f>N13+1</f>
        <v>11</v>
      </c>
      <c r="O14" s="3">
        <v>56</v>
      </c>
      <c r="P14" s="3"/>
      <c r="Q14">
        <f t="shared" si="2"/>
        <v>49.333333333333336</v>
      </c>
      <c r="R14">
        <f t="shared" si="6"/>
        <v>11.726829005256217</v>
      </c>
    </row>
    <row r="15" spans="1:18" x14ac:dyDescent="0.35">
      <c r="A15" s="3">
        <f>A14+1</f>
        <v>12</v>
      </c>
      <c r="B15" s="3">
        <v>75</v>
      </c>
      <c r="C15">
        <f t="shared" si="3"/>
        <v>49.333333333333336</v>
      </c>
      <c r="D15">
        <f>ABS(B15-C15)</f>
        <v>25.666666666666664</v>
      </c>
      <c r="E15">
        <f>(B15-C15)^2</f>
        <v>658.7777777777776</v>
      </c>
      <c r="N15" s="3">
        <f>N14+1</f>
        <v>12</v>
      </c>
      <c r="O15" s="3">
        <v>75</v>
      </c>
      <c r="P15" s="3"/>
      <c r="Q15">
        <f t="shared" si="2"/>
        <v>57.333333333333336</v>
      </c>
      <c r="R15">
        <f t="shared" si="6"/>
        <v>11.010096376609161</v>
      </c>
    </row>
    <row r="16" spans="1:18" x14ac:dyDescent="0.35">
      <c r="A16" s="3">
        <f>A15+1</f>
        <v>13</v>
      </c>
      <c r="B16" s="3">
        <v>60</v>
      </c>
      <c r="C16">
        <f t="shared" si="3"/>
        <v>57.333333333333336</v>
      </c>
      <c r="D16">
        <f>ABS(B16-C16)</f>
        <v>2.6666666666666643</v>
      </c>
      <c r="E16">
        <f>(B16-C16)^2</f>
        <v>7.1111111111110983</v>
      </c>
      <c r="N16" s="3">
        <f>N15+1</f>
        <v>13</v>
      </c>
      <c r="O16" s="3">
        <v>60</v>
      </c>
      <c r="P16" s="3"/>
      <c r="Q16">
        <f t="shared" si="2"/>
        <v>63.666666666666664</v>
      </c>
      <c r="R16">
        <f t="shared" si="6"/>
        <v>11.105554165971785</v>
      </c>
    </row>
    <row r="17" spans="1:18" x14ac:dyDescent="0.35">
      <c r="A17" s="3">
        <f>A16+1</f>
        <v>14</v>
      </c>
      <c r="B17" s="3">
        <v>75</v>
      </c>
      <c r="C17">
        <f t="shared" si="3"/>
        <v>63.666666666666664</v>
      </c>
      <c r="D17">
        <f>ABS(B17-C17)</f>
        <v>11.333333333333336</v>
      </c>
      <c r="E17">
        <f>(B17-C17)^2</f>
        <v>128.44444444444449</v>
      </c>
      <c r="N17" s="3">
        <f>N16+1</f>
        <v>14</v>
      </c>
      <c r="O17" s="3">
        <v>75</v>
      </c>
      <c r="P17" s="3"/>
      <c r="Q17">
        <f t="shared" si="2"/>
        <v>70</v>
      </c>
      <c r="R17">
        <f t="shared" si="6"/>
        <v>10.809803506625446</v>
      </c>
    </row>
    <row r="18" spans="1:18" x14ac:dyDescent="0.35">
      <c r="A18" s="4">
        <f>A17+1</f>
        <v>15</v>
      </c>
      <c r="B18" s="4">
        <v>88</v>
      </c>
      <c r="C18" s="5">
        <f t="shared" si="3"/>
        <v>70</v>
      </c>
      <c r="D18" s="5">
        <f>ABS(B18-C18)</f>
        <v>18</v>
      </c>
      <c r="E18" s="5">
        <f>(B18-C18)^2</f>
        <v>324</v>
      </c>
      <c r="N18" s="4">
        <f>N17+1</f>
        <v>15</v>
      </c>
      <c r="O18" s="4">
        <v>88</v>
      </c>
      <c r="P18" s="3"/>
      <c r="Q18" s="5">
        <f t="shared" si="2"/>
        <v>74.333333333333329</v>
      </c>
      <c r="R18" s="5">
        <f t="shared" si="6"/>
        <v>8.6645296510586256</v>
      </c>
    </row>
    <row r="19" spans="1:18" x14ac:dyDescent="0.35">
      <c r="A19" s="3" t="s">
        <v>4</v>
      </c>
      <c r="C19">
        <f t="shared" si="3"/>
        <v>74.333333333333329</v>
      </c>
    </row>
    <row r="21" spans="1:18" x14ac:dyDescent="0.35">
      <c r="D21" s="3" t="s">
        <v>8</v>
      </c>
      <c r="E21" s="3" t="s">
        <v>9</v>
      </c>
    </row>
    <row r="22" spans="1:18" x14ac:dyDescent="0.35">
      <c r="D22" s="6">
        <f>AVERAGE(D4:D18)</f>
        <v>12.055555555555555</v>
      </c>
      <c r="E22" s="7">
        <f>AVERAGE(E4:E18)</f>
        <v>226.38888888888889</v>
      </c>
    </row>
    <row r="24" spans="1:18" x14ac:dyDescent="0.35">
      <c r="D24">
        <f>SUMPRODUCT(ABS(B7:B18-C7:C18))/COUNT(B7:B18)</f>
        <v>12.055555555555555</v>
      </c>
      <c r="E24">
        <f>SUMPRODUCT((B7:B18-C7:C18)^2)/COUNT(B7:B18)</f>
        <v>226.38888888888889</v>
      </c>
    </row>
    <row r="25" spans="1:18" x14ac:dyDescent="0.35">
      <c r="E25">
        <f>SUMXMY2(B7:B18,C7:C18)/COUNT(B7:B18)</f>
        <v>226.38888888888889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D241C-703F-4C95-888E-93A96218A15B}">
  <sheetPr codeName="Sheet16"/>
  <dimension ref="A1:E18"/>
  <sheetViews>
    <sheetView workbookViewId="0"/>
  </sheetViews>
  <sheetFormatPr defaultRowHeight="14.5" x14ac:dyDescent="0.35"/>
  <cols>
    <col min="3" max="3" width="5.7265625" customWidth="1"/>
  </cols>
  <sheetData>
    <row r="1" spans="1:5" x14ac:dyDescent="0.35">
      <c r="A1" s="1" t="s">
        <v>10</v>
      </c>
    </row>
    <row r="3" spans="1:5" x14ac:dyDescent="0.35">
      <c r="A3" s="2" t="s">
        <v>2</v>
      </c>
      <c r="B3" s="2" t="s">
        <v>3</v>
      </c>
    </row>
    <row r="4" spans="1:5" x14ac:dyDescent="0.35">
      <c r="A4" s="3">
        <v>1</v>
      </c>
      <c r="B4" s="3">
        <v>3</v>
      </c>
      <c r="D4" t="e">
        <v>#N/A</v>
      </c>
      <c r="E4" t="e">
        <v>#N/A</v>
      </c>
    </row>
    <row r="5" spans="1:5" x14ac:dyDescent="0.35">
      <c r="A5" s="3">
        <f>A4+1</f>
        <v>2</v>
      </c>
      <c r="B5" s="3">
        <v>5</v>
      </c>
      <c r="D5" t="e">
        <v>#N/A</v>
      </c>
      <c r="E5" t="e">
        <v>#N/A</v>
      </c>
    </row>
    <row r="6" spans="1:5" x14ac:dyDescent="0.35">
      <c r="A6" s="3">
        <f t="shared" ref="A6:A18" si="0">A5+1</f>
        <v>3</v>
      </c>
      <c r="B6" s="3">
        <v>9</v>
      </c>
      <c r="D6">
        <f t="shared" ref="D6:D18" si="1">AVERAGE(B4:B6)</f>
        <v>5.666666666666667</v>
      </c>
      <c r="E6" t="e">
        <v>#N/A</v>
      </c>
    </row>
    <row r="7" spans="1:5" x14ac:dyDescent="0.35">
      <c r="A7" s="3">
        <f t="shared" si="0"/>
        <v>4</v>
      </c>
      <c r="B7" s="3">
        <v>20</v>
      </c>
      <c r="D7">
        <f t="shared" si="1"/>
        <v>11.333333333333334</v>
      </c>
      <c r="E7" t="e">
        <v>#N/A</v>
      </c>
    </row>
    <row r="8" spans="1:5" x14ac:dyDescent="0.35">
      <c r="A8" s="3">
        <f t="shared" si="0"/>
        <v>5</v>
      </c>
      <c r="B8" s="3">
        <v>12</v>
      </c>
      <c r="D8">
        <f t="shared" si="1"/>
        <v>13.666666666666666</v>
      </c>
      <c r="E8">
        <f t="shared" ref="E8:E18" si="2">SQRT(SUMXMY2(B6:B8,D6:D8)/3)</f>
        <v>5.4467115461227298</v>
      </c>
    </row>
    <row r="9" spans="1:5" x14ac:dyDescent="0.35">
      <c r="A9" s="3">
        <f t="shared" si="0"/>
        <v>6</v>
      </c>
      <c r="B9" s="3">
        <v>17</v>
      </c>
      <c r="D9">
        <f t="shared" si="1"/>
        <v>16.333333333333332</v>
      </c>
      <c r="E9">
        <f t="shared" si="2"/>
        <v>5.1099032389186299</v>
      </c>
    </row>
    <row r="10" spans="1:5" x14ac:dyDescent="0.35">
      <c r="A10" s="3">
        <f t="shared" si="0"/>
        <v>7</v>
      </c>
      <c r="B10" s="3">
        <v>22</v>
      </c>
      <c r="D10">
        <f t="shared" si="1"/>
        <v>17</v>
      </c>
      <c r="E10">
        <f t="shared" si="2"/>
        <v>3.0671497204093914</v>
      </c>
    </row>
    <row r="11" spans="1:5" x14ac:dyDescent="0.35">
      <c r="A11" s="3">
        <f t="shared" si="0"/>
        <v>8</v>
      </c>
      <c r="B11" s="3">
        <v>23</v>
      </c>
      <c r="D11">
        <f t="shared" si="1"/>
        <v>20.666666666666668</v>
      </c>
      <c r="E11">
        <f t="shared" si="2"/>
        <v>3.208784239598589</v>
      </c>
    </row>
    <row r="12" spans="1:5" x14ac:dyDescent="0.35">
      <c r="A12" s="3">
        <f t="shared" si="0"/>
        <v>9</v>
      </c>
      <c r="B12" s="3">
        <v>51</v>
      </c>
      <c r="D12">
        <f t="shared" si="1"/>
        <v>32</v>
      </c>
      <c r="E12">
        <f t="shared" si="2"/>
        <v>11.422849096503091</v>
      </c>
    </row>
    <row r="13" spans="1:5" x14ac:dyDescent="0.35">
      <c r="A13" s="3">
        <f t="shared" si="0"/>
        <v>10</v>
      </c>
      <c r="B13" s="3">
        <v>41</v>
      </c>
      <c r="D13">
        <f t="shared" si="1"/>
        <v>38.333333333333336</v>
      </c>
      <c r="E13">
        <f t="shared" si="2"/>
        <v>11.158786606012256</v>
      </c>
    </row>
    <row r="14" spans="1:5" x14ac:dyDescent="0.35">
      <c r="A14" s="3">
        <f t="shared" si="0"/>
        <v>11</v>
      </c>
      <c r="B14" s="3">
        <v>56</v>
      </c>
      <c r="D14">
        <f t="shared" si="1"/>
        <v>49.333333333333336</v>
      </c>
      <c r="E14">
        <f t="shared" si="2"/>
        <v>11.726829005256217</v>
      </c>
    </row>
    <row r="15" spans="1:5" x14ac:dyDescent="0.35">
      <c r="A15" s="3">
        <f t="shared" si="0"/>
        <v>12</v>
      </c>
      <c r="B15" s="3">
        <v>75</v>
      </c>
      <c r="D15">
        <f t="shared" si="1"/>
        <v>57.333333333333336</v>
      </c>
      <c r="E15">
        <f t="shared" si="2"/>
        <v>11.010096376609161</v>
      </c>
    </row>
    <row r="16" spans="1:5" x14ac:dyDescent="0.35">
      <c r="A16" s="3">
        <f t="shared" si="0"/>
        <v>13</v>
      </c>
      <c r="B16" s="3">
        <v>60</v>
      </c>
      <c r="D16">
        <f t="shared" si="1"/>
        <v>63.666666666666664</v>
      </c>
      <c r="E16">
        <f t="shared" si="2"/>
        <v>11.105554165971785</v>
      </c>
    </row>
    <row r="17" spans="1:5" x14ac:dyDescent="0.35">
      <c r="A17" s="3">
        <f t="shared" si="0"/>
        <v>14</v>
      </c>
      <c r="B17" s="3">
        <v>75</v>
      </c>
      <c r="D17">
        <f t="shared" si="1"/>
        <v>70</v>
      </c>
      <c r="E17">
        <f t="shared" si="2"/>
        <v>10.809803506625446</v>
      </c>
    </row>
    <row r="18" spans="1:5" x14ac:dyDescent="0.35">
      <c r="A18" s="4">
        <f t="shared" si="0"/>
        <v>15</v>
      </c>
      <c r="B18" s="4">
        <v>88</v>
      </c>
      <c r="D18">
        <f t="shared" si="1"/>
        <v>74.333333333333329</v>
      </c>
      <c r="E18">
        <f t="shared" si="2"/>
        <v>8.6645296510586256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D930D-9D2F-4E70-BC45-3DFA7F621CBF}">
  <sheetPr codeName="Sheet56"/>
  <dimension ref="A1:I24"/>
  <sheetViews>
    <sheetView workbookViewId="0"/>
  </sheetViews>
  <sheetFormatPr defaultRowHeight="14.5" x14ac:dyDescent="0.35"/>
  <cols>
    <col min="1" max="2" width="6.26953125" customWidth="1"/>
    <col min="3" max="3" width="6.1796875" customWidth="1"/>
    <col min="4" max="4" width="3.36328125" customWidth="1"/>
  </cols>
  <sheetData>
    <row r="1" spans="1:9" x14ac:dyDescent="0.35">
      <c r="A1" s="1" t="s">
        <v>11</v>
      </c>
    </row>
    <row r="3" spans="1:9" x14ac:dyDescent="0.35">
      <c r="A3" s="2" t="s">
        <v>2</v>
      </c>
      <c r="B3" s="2" t="s">
        <v>3</v>
      </c>
      <c r="D3" t="s">
        <v>0</v>
      </c>
      <c r="G3" s="3" t="s">
        <v>12</v>
      </c>
      <c r="H3" s="8">
        <v>0.05</v>
      </c>
    </row>
    <row r="4" spans="1:9" ht="15" thickBot="1" x14ac:dyDescent="0.4">
      <c r="A4" s="3">
        <v>1</v>
      </c>
      <c r="B4" s="3">
        <v>3</v>
      </c>
    </row>
    <row r="5" spans="1:9" ht="15" thickTop="1" x14ac:dyDescent="0.35">
      <c r="A5" s="3">
        <f>A4+1</f>
        <v>2</v>
      </c>
      <c r="B5" s="3">
        <v>5</v>
      </c>
      <c r="D5" s="9" t="str">
        <f>A3</f>
        <v>t</v>
      </c>
      <c r="E5" s="9" t="str">
        <f>B3</f>
        <v>y</v>
      </c>
      <c r="F5" s="9" t="s">
        <v>13</v>
      </c>
      <c r="G5" s="9" t="s">
        <v>7</v>
      </c>
      <c r="H5" s="9" t="s">
        <v>14</v>
      </c>
      <c r="I5" s="9" t="s">
        <v>15</v>
      </c>
    </row>
    <row r="6" spans="1:9" x14ac:dyDescent="0.35">
      <c r="A6" s="3">
        <f t="shared" ref="A6:A13" si="0">A5+1</f>
        <v>3</v>
      </c>
      <c r="B6" s="3">
        <v>9</v>
      </c>
      <c r="D6">
        <f>A4</f>
        <v>1</v>
      </c>
      <c r="E6">
        <f>B4</f>
        <v>3</v>
      </c>
    </row>
    <row r="7" spans="1:9" x14ac:dyDescent="0.35">
      <c r="A7" s="3">
        <f t="shared" si="0"/>
        <v>4</v>
      </c>
      <c r="B7" s="3">
        <v>20</v>
      </c>
      <c r="D7">
        <f t="shared" ref="D7:E20" si="1">A5</f>
        <v>2</v>
      </c>
      <c r="E7">
        <f t="shared" si="1"/>
        <v>5</v>
      </c>
    </row>
    <row r="8" spans="1:9" x14ac:dyDescent="0.35">
      <c r="A8" s="3">
        <f t="shared" si="0"/>
        <v>5</v>
      </c>
      <c r="B8" s="3">
        <v>12</v>
      </c>
      <c r="D8">
        <f t="shared" si="1"/>
        <v>3</v>
      </c>
      <c r="E8">
        <f t="shared" si="1"/>
        <v>9</v>
      </c>
    </row>
    <row r="9" spans="1:9" x14ac:dyDescent="0.35">
      <c r="A9" s="3">
        <f t="shared" si="0"/>
        <v>6</v>
      </c>
      <c r="B9" s="3">
        <v>17</v>
      </c>
      <c r="D9">
        <f t="shared" si="1"/>
        <v>4</v>
      </c>
      <c r="E9">
        <f t="shared" si="1"/>
        <v>20</v>
      </c>
      <c r="F9">
        <f>AVERAGE(E6:E8)</f>
        <v>5.666666666666667</v>
      </c>
    </row>
    <row r="10" spans="1:9" x14ac:dyDescent="0.35">
      <c r="A10" s="3">
        <f t="shared" si="0"/>
        <v>7</v>
      </c>
      <c r="B10" s="3">
        <v>22</v>
      </c>
      <c r="D10">
        <f t="shared" si="1"/>
        <v>5</v>
      </c>
      <c r="E10">
        <f t="shared" si="1"/>
        <v>12</v>
      </c>
      <c r="F10">
        <f t="shared" ref="F10:F21" si="2">AVERAGE(E7:E9)</f>
        <v>11.333333333333334</v>
      </c>
    </row>
    <row r="11" spans="1:9" x14ac:dyDescent="0.35">
      <c r="A11" s="3">
        <f t="shared" si="0"/>
        <v>8</v>
      </c>
      <c r="B11" s="3">
        <v>23</v>
      </c>
      <c r="D11">
        <f t="shared" si="1"/>
        <v>6</v>
      </c>
      <c r="E11">
        <f t="shared" si="1"/>
        <v>17</v>
      </c>
      <c r="F11">
        <f t="shared" si="2"/>
        <v>13.666666666666666</v>
      </c>
      <c r="G11">
        <f>SQRT(SUMXMY2(E8:E10,F9:F11)/3)</f>
        <v>5.4467115461227298</v>
      </c>
      <c r="H11">
        <f>F11-G11*_xlfn.NORM.S.INV(1-H$3/2)</f>
        <v>2.9913082020876445</v>
      </c>
      <c r="I11">
        <f>F11+G11*_xlfn.NORM.S.INV(1-H$3/2)</f>
        <v>24.342025131245688</v>
      </c>
    </row>
    <row r="12" spans="1:9" x14ac:dyDescent="0.35">
      <c r="A12" s="3">
        <f t="shared" si="0"/>
        <v>9</v>
      </c>
      <c r="B12" s="3">
        <v>51</v>
      </c>
      <c r="D12">
        <f t="shared" si="1"/>
        <v>7</v>
      </c>
      <c r="E12">
        <f t="shared" si="1"/>
        <v>22</v>
      </c>
      <c r="F12">
        <f t="shared" si="2"/>
        <v>16.333333333333332</v>
      </c>
      <c r="G12">
        <f t="shared" ref="G12:G21" si="3">SQRT(SUMXMY2(E9:E11,F10:F12)/3)</f>
        <v>5.1099032389186299</v>
      </c>
      <c r="H12">
        <f t="shared" ref="H12:H20" si="4">F12-G12*_xlfn.NORM.S.INV(1-H$3/2)</f>
        <v>6.3181070205682488</v>
      </c>
      <c r="I12">
        <f t="shared" ref="I12:I21" si="5">F12+G12*_xlfn.NORM.S.INV(1-H$3/2)</f>
        <v>26.348559646098415</v>
      </c>
    </row>
    <row r="13" spans="1:9" x14ac:dyDescent="0.35">
      <c r="A13" s="3">
        <f t="shared" si="0"/>
        <v>10</v>
      </c>
      <c r="B13" s="3">
        <v>41</v>
      </c>
      <c r="D13">
        <f t="shared" si="1"/>
        <v>8</v>
      </c>
      <c r="E13">
        <f t="shared" si="1"/>
        <v>23</v>
      </c>
      <c r="F13">
        <f t="shared" si="2"/>
        <v>17</v>
      </c>
      <c r="G13">
        <f t="shared" si="3"/>
        <v>3.0671497204093914</v>
      </c>
      <c r="H13">
        <f t="shared" si="4"/>
        <v>10.988497012805498</v>
      </c>
      <c r="I13">
        <f t="shared" si="5"/>
        <v>23.011502987194504</v>
      </c>
    </row>
    <row r="14" spans="1:9" x14ac:dyDescent="0.35">
      <c r="A14" s="3">
        <f>A13+1</f>
        <v>11</v>
      </c>
      <c r="B14" s="3">
        <v>56</v>
      </c>
      <c r="D14">
        <f t="shared" si="1"/>
        <v>9</v>
      </c>
      <c r="E14">
        <f t="shared" si="1"/>
        <v>51</v>
      </c>
      <c r="F14">
        <f t="shared" si="2"/>
        <v>20.666666666666668</v>
      </c>
      <c r="G14">
        <f t="shared" si="3"/>
        <v>3.208784239598589</v>
      </c>
      <c r="H14">
        <f t="shared" si="4"/>
        <v>14.377565122893692</v>
      </c>
      <c r="I14">
        <f t="shared" si="5"/>
        <v>26.955768210439643</v>
      </c>
    </row>
    <row r="15" spans="1:9" x14ac:dyDescent="0.35">
      <c r="A15" s="3">
        <f>A14+1</f>
        <v>12</v>
      </c>
      <c r="B15" s="3">
        <v>75</v>
      </c>
      <c r="D15">
        <f t="shared" si="1"/>
        <v>10</v>
      </c>
      <c r="E15">
        <f t="shared" si="1"/>
        <v>41</v>
      </c>
      <c r="F15">
        <f t="shared" si="2"/>
        <v>32</v>
      </c>
      <c r="G15">
        <f t="shared" si="3"/>
        <v>11.422849096503091</v>
      </c>
      <c r="H15">
        <f t="shared" si="4"/>
        <v>9.6116271700180498</v>
      </c>
      <c r="I15">
        <f t="shared" si="5"/>
        <v>54.388372829981947</v>
      </c>
    </row>
    <row r="16" spans="1:9" x14ac:dyDescent="0.35">
      <c r="A16" s="3">
        <f>A15+1</f>
        <v>13</v>
      </c>
      <c r="B16" s="3">
        <v>60</v>
      </c>
      <c r="D16">
        <f t="shared" si="1"/>
        <v>11</v>
      </c>
      <c r="E16">
        <f t="shared" si="1"/>
        <v>56</v>
      </c>
      <c r="F16">
        <f t="shared" si="2"/>
        <v>38.333333333333336</v>
      </c>
      <c r="G16">
        <f t="shared" si="3"/>
        <v>11.158786606012256</v>
      </c>
      <c r="H16">
        <f t="shared" si="4"/>
        <v>16.462513474381371</v>
      </c>
      <c r="I16">
        <f t="shared" si="5"/>
        <v>60.204153192285304</v>
      </c>
    </row>
    <row r="17" spans="1:9" x14ac:dyDescent="0.35">
      <c r="A17" s="3">
        <f>A16+1</f>
        <v>14</v>
      </c>
      <c r="B17" s="3">
        <v>75</v>
      </c>
      <c r="D17">
        <f t="shared" si="1"/>
        <v>12</v>
      </c>
      <c r="E17">
        <f t="shared" si="1"/>
        <v>75</v>
      </c>
      <c r="F17">
        <f t="shared" si="2"/>
        <v>49.333333333333336</v>
      </c>
      <c r="G17">
        <f t="shared" si="3"/>
        <v>11.726829005256217</v>
      </c>
      <c r="H17">
        <f t="shared" si="4"/>
        <v>26.349170830171488</v>
      </c>
      <c r="I17">
        <f t="shared" si="5"/>
        <v>72.317495836495183</v>
      </c>
    </row>
    <row r="18" spans="1:9" x14ac:dyDescent="0.35">
      <c r="A18" s="4">
        <f>A17+1</f>
        <v>15</v>
      </c>
      <c r="B18" s="4">
        <v>88</v>
      </c>
      <c r="D18">
        <f t="shared" si="1"/>
        <v>13</v>
      </c>
      <c r="E18">
        <f t="shared" si="1"/>
        <v>60</v>
      </c>
      <c r="F18">
        <f t="shared" si="2"/>
        <v>57.333333333333336</v>
      </c>
      <c r="G18">
        <f t="shared" si="3"/>
        <v>11.010096376609161</v>
      </c>
      <c r="H18">
        <f t="shared" si="4"/>
        <v>35.753940968864441</v>
      </c>
      <c r="I18">
        <f t="shared" si="5"/>
        <v>78.91272569780223</v>
      </c>
    </row>
    <row r="19" spans="1:9" x14ac:dyDescent="0.35">
      <c r="A19" s="3"/>
      <c r="D19">
        <f t="shared" si="1"/>
        <v>14</v>
      </c>
      <c r="E19">
        <f t="shared" si="1"/>
        <v>75</v>
      </c>
      <c r="F19">
        <f t="shared" si="2"/>
        <v>63.666666666666664</v>
      </c>
      <c r="G19">
        <f t="shared" si="3"/>
        <v>11.105554165971785</v>
      </c>
      <c r="H19">
        <f t="shared" si="4"/>
        <v>41.900180473003211</v>
      </c>
      <c r="I19">
        <f t="shared" si="5"/>
        <v>85.433152860330125</v>
      </c>
    </row>
    <row r="20" spans="1:9" x14ac:dyDescent="0.35">
      <c r="D20" s="5">
        <f t="shared" si="1"/>
        <v>15</v>
      </c>
      <c r="E20" s="5">
        <f t="shared" si="1"/>
        <v>88</v>
      </c>
      <c r="F20" s="5">
        <f t="shared" si="2"/>
        <v>70</v>
      </c>
      <c r="G20" s="5">
        <f t="shared" si="3"/>
        <v>10.809803506625446</v>
      </c>
      <c r="H20" s="5">
        <f t="shared" si="4"/>
        <v>48.813174447059346</v>
      </c>
      <c r="I20" s="5">
        <f t="shared" si="5"/>
        <v>91.186825552940661</v>
      </c>
    </row>
    <row r="21" spans="1:9" x14ac:dyDescent="0.35">
      <c r="D21" s="3" t="s">
        <v>16</v>
      </c>
      <c r="F21">
        <f t="shared" si="2"/>
        <v>74.333333333333329</v>
      </c>
      <c r="G21">
        <f t="shared" si="3"/>
        <v>8.6645296510586256</v>
      </c>
      <c r="H21">
        <f>F21-G21*_xlfn.NORM.S.INV(1-H$3/2)</f>
        <v>57.351167274279021</v>
      </c>
      <c r="I21">
        <f t="shared" si="5"/>
        <v>91.315499392387636</v>
      </c>
    </row>
    <row r="23" spans="1:9" x14ac:dyDescent="0.35">
      <c r="E23" s="10" t="s">
        <v>8</v>
      </c>
      <c r="F23" s="10" t="s">
        <v>9</v>
      </c>
      <c r="G23" s="10" t="s">
        <v>17</v>
      </c>
    </row>
    <row r="24" spans="1:9" x14ac:dyDescent="0.35">
      <c r="E24" s="11">
        <f>SUMPRODUCT(ABS(E9:E20-F9:F20))/COUNT(F9:F20)</f>
        <v>12.055555555555555</v>
      </c>
      <c r="F24" s="12">
        <f>SUMXMY2(E9:E20,F9:F20)/COUNT(F9:F20)</f>
        <v>226.38888888888889</v>
      </c>
      <c r="G24" s="13">
        <f>SUMPRODUCT(ABS(1-F9:F20/E9:E20))/COUNT(F9:F20)</f>
        <v>0.27990240301161334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Title</vt:lpstr>
      <vt:lpstr>Moving</vt:lpstr>
      <vt:lpstr>Moving 1</vt:lpstr>
      <vt:lpstr>Moving 1a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Zaiontz</dc:creator>
  <cp:lastModifiedBy>Charles Zaiontz</cp:lastModifiedBy>
  <dcterms:created xsi:type="dcterms:W3CDTF">2024-07-11T16:27:21Z</dcterms:created>
  <dcterms:modified xsi:type="dcterms:W3CDTF">2024-07-11T16:29:58Z</dcterms:modified>
</cp:coreProperties>
</file>