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F0EF7236-81EB-4934-BE2E-D9E7811C6EF7}" xr6:coauthVersionLast="47" xr6:coauthVersionMax="47" xr10:uidLastSave="{00000000-0000-0000-0000-000000000000}"/>
  <bookViews>
    <workbookView xWindow="-110" yWindow="-110" windowWidth="19420" windowHeight="10300" xr2:uid="{C04366EE-C27C-41EF-B77F-D1F96B0A9FD0}"/>
  </bookViews>
  <sheets>
    <sheet name="Title" sheetId="2" r:id="rId1"/>
    <sheet name="AR 1" sheetId="1" r:id="rId2"/>
  </sheets>
  <externalReferences>
    <externalReference r:id="rId3"/>
    <externalReference r:id="rId4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2" i="1"/>
  <c r="F21" i="1"/>
  <c r="Y8" i="1"/>
  <c r="Y9" i="1" s="1"/>
  <c r="Y7" i="1"/>
  <c r="E7" i="1"/>
  <c r="Y6" i="1"/>
  <c r="E6" i="1"/>
  <c r="G6" i="1" s="1"/>
  <c r="G5" i="1"/>
  <c r="C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C4" i="1"/>
  <c r="F19" i="1"/>
  <c r="F7" i="1"/>
  <c r="F18" i="1"/>
  <c r="F6" i="1"/>
  <c r="F17" i="1"/>
  <c r="F5" i="1"/>
  <c r="F16" i="1"/>
  <c r="F14" i="1"/>
  <c r="F12" i="1"/>
  <c r="F11" i="1"/>
  <c r="F10" i="1"/>
  <c r="F9" i="1"/>
  <c r="F8" i="1"/>
  <c r="F15" i="1"/>
  <c r="F13" i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I21" i="1"/>
  <c r="Y10" i="1"/>
  <c r="E8" i="1"/>
  <c r="G7" i="1"/>
  <c r="I22" i="1" l="1"/>
  <c r="Z5" i="1"/>
  <c r="Z6" i="1"/>
  <c r="G8" i="1"/>
  <c r="E9" i="1"/>
  <c r="Y11" i="1"/>
  <c r="Z10" i="1"/>
  <c r="Z7" i="1"/>
  <c r="Z8" i="1"/>
  <c r="Z9" i="1"/>
  <c r="Y12" i="1" l="1"/>
  <c r="Z11" i="1"/>
  <c r="E10" i="1"/>
  <c r="G9" i="1"/>
  <c r="E11" i="1" l="1"/>
  <c r="G10" i="1"/>
  <c r="Y13" i="1"/>
  <c r="Z12" i="1"/>
  <c r="Y14" i="1" l="1"/>
  <c r="Z13" i="1"/>
  <c r="G11" i="1"/>
  <c r="E12" i="1"/>
  <c r="E13" i="1" l="1"/>
  <c r="G12" i="1"/>
  <c r="Z14" i="1"/>
  <c r="Y15" i="1"/>
  <c r="Y16" i="1" l="1"/>
  <c r="Z15" i="1"/>
  <c r="E14" i="1"/>
  <c r="G13" i="1"/>
  <c r="E15" i="1" l="1"/>
  <c r="G14" i="1"/>
  <c r="Z16" i="1"/>
  <c r="Y17" i="1"/>
  <c r="Y18" i="1" l="1"/>
  <c r="Z17" i="1"/>
  <c r="E16" i="1"/>
  <c r="G15" i="1"/>
  <c r="G16" i="1" l="1"/>
  <c r="E17" i="1"/>
  <c r="Z18" i="1"/>
  <c r="Y19" i="1"/>
  <c r="Z19" i="1" s="1"/>
  <c r="G17" i="1" l="1"/>
  <c r="E18" i="1"/>
  <c r="G18" i="1" l="1"/>
  <c r="E19" i="1"/>
  <c r="G19" i="1" s="1"/>
</calcChain>
</file>

<file path=xl/sharedStrings.xml><?xml version="1.0" encoding="utf-8"?>
<sst xmlns="http://schemas.openxmlformats.org/spreadsheetml/2006/main" count="17" uniqueCount="15">
  <si>
    <t>Autoregressive Model AR(1)</t>
  </si>
  <si>
    <t>Residual</t>
  </si>
  <si>
    <t>Y</t>
  </si>
  <si>
    <t>Lag</t>
  </si>
  <si>
    <t>ACF</t>
  </si>
  <si>
    <t>ACF (pop)</t>
  </si>
  <si>
    <t>μ</t>
  </si>
  <si>
    <t>ӯ</t>
  </si>
  <si>
    <t>pop var</t>
  </si>
  <si>
    <r>
      <t>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</si>
  <si>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pop σ</t>
    </r>
    <r>
      <rPr>
        <vertAlign val="superscript"/>
        <sz val="11"/>
        <color theme="1"/>
        <rFont val="Calibri"/>
        <family val="2"/>
      </rPr>
      <t>2</t>
    </r>
  </si>
  <si>
    <t>Real Statistics Using Excel</t>
  </si>
  <si>
    <t>Updated</t>
  </si>
  <si>
    <t>Copyright © 2013 - 2025 Charles Zaiontz</t>
  </si>
  <si>
    <t>Autoregressive Processes Basic Concepts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</si>
</sst>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rgb="FF333333"/>
      <name val="Georgia"/>
      <family val="1"/>
    </font>
    <font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Calibri"/>
      <family val="2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1" xfId="0" applyBorder="1"/>
    <xf numFmtId="0" fontId="0" fillId="0" borderId="12" xfId="0" applyBorder="1"/>
    <xf numFmtId="15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y</a:t>
            </a:r>
            <a:r>
              <a:rPr lang="en-GB" sz="1800" b="0" i="0" baseline="-25000">
                <a:effectLst/>
              </a:rPr>
              <a:t>i</a:t>
            </a:r>
            <a:r>
              <a:rPr lang="en-GB" sz="1800" b="0" i="0" baseline="0">
                <a:effectLst/>
              </a:rPr>
              <a:t> = 5 + .4y</a:t>
            </a:r>
            <a:r>
              <a:rPr lang="en-GB" sz="1800" b="0" i="0" baseline="-25000">
                <a:effectLst/>
              </a:rPr>
              <a:t>i-1</a:t>
            </a:r>
            <a:r>
              <a:rPr lang="en-GB" sz="1800" b="0" i="0" baseline="0">
                <a:effectLst/>
              </a:rPr>
              <a:t> + </a:t>
            </a:r>
            <a:r>
              <a:rPr lang="el-GR" sz="1800" b="0" i="0" baseline="0">
                <a:effectLst/>
              </a:rPr>
              <a:t>ε</a:t>
            </a:r>
            <a:r>
              <a:rPr lang="en-GB" sz="1800" b="0" i="0" baseline="-25000">
                <a:effectLst/>
              </a:rPr>
              <a:t>i 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'AR 1'!$C$4:$C$103</c:f>
              <c:numCache>
                <c:formatCode>General</c:formatCode>
                <c:ptCount val="100"/>
                <c:pt idx="0">
                  <c:v>4.3021475051980769</c:v>
                </c:pt>
                <c:pt idx="1">
                  <c:v>6.1430149110931316</c:v>
                </c:pt>
                <c:pt idx="2">
                  <c:v>6.3459572674893705</c:v>
                </c:pt>
                <c:pt idx="3">
                  <c:v>6.9780493152929868</c:v>
                </c:pt>
                <c:pt idx="4">
                  <c:v>9.4477537014508481</c:v>
                </c:pt>
                <c:pt idx="5">
                  <c:v>8.3642522446696148</c:v>
                </c:pt>
                <c:pt idx="6">
                  <c:v>7.0707696895845489</c:v>
                </c:pt>
                <c:pt idx="7">
                  <c:v>7.0223724931102565</c:v>
                </c:pt>
                <c:pt idx="8">
                  <c:v>7.6294074398052825</c:v>
                </c:pt>
                <c:pt idx="9">
                  <c:v>7.4517411771940036</c:v>
                </c:pt>
                <c:pt idx="10">
                  <c:v>7.3130631313404661</c:v>
                </c:pt>
                <c:pt idx="11">
                  <c:v>6.7369511871069463</c:v>
                </c:pt>
                <c:pt idx="12">
                  <c:v>7.6354174876257783</c:v>
                </c:pt>
                <c:pt idx="13">
                  <c:v>8.3342560076615939</c:v>
                </c:pt>
                <c:pt idx="14">
                  <c:v>8.5141776386100858</c:v>
                </c:pt>
                <c:pt idx="15">
                  <c:v>9.4761147740463922</c:v>
                </c:pt>
                <c:pt idx="16">
                  <c:v>8.4497227967860145</c:v>
                </c:pt>
                <c:pt idx="17">
                  <c:v>9.5044632194121306</c:v>
                </c:pt>
                <c:pt idx="18">
                  <c:v>6.6676010752525539</c:v>
                </c:pt>
                <c:pt idx="19">
                  <c:v>7.8523156414806694</c:v>
                </c:pt>
                <c:pt idx="20">
                  <c:v>7.9188624171649664</c:v>
                </c:pt>
                <c:pt idx="21">
                  <c:v>8.7725861312320053</c:v>
                </c:pt>
                <c:pt idx="22">
                  <c:v>10.918097347819121</c:v>
                </c:pt>
                <c:pt idx="23">
                  <c:v>9.1393820365107956</c:v>
                </c:pt>
                <c:pt idx="24">
                  <c:v>10.149056902391564</c:v>
                </c:pt>
                <c:pt idx="25">
                  <c:v>9.7731168391438672</c:v>
                </c:pt>
                <c:pt idx="26">
                  <c:v>8.1440033012883841</c:v>
                </c:pt>
                <c:pt idx="27">
                  <c:v>6.838500376425344</c:v>
                </c:pt>
                <c:pt idx="28">
                  <c:v>9.2094371369449455</c:v>
                </c:pt>
                <c:pt idx="29">
                  <c:v>8.8371485520723034</c:v>
                </c:pt>
                <c:pt idx="30">
                  <c:v>7.6209294629535282</c:v>
                </c:pt>
                <c:pt idx="31">
                  <c:v>7.7901579994514005</c:v>
                </c:pt>
                <c:pt idx="32">
                  <c:v>7.6194519683144453</c:v>
                </c:pt>
                <c:pt idx="33">
                  <c:v>9.127900881049305</c:v>
                </c:pt>
                <c:pt idx="34">
                  <c:v>9.2788576197719177</c:v>
                </c:pt>
                <c:pt idx="35">
                  <c:v>8.6643591532989923</c:v>
                </c:pt>
                <c:pt idx="36">
                  <c:v>9.7255313464083262</c:v>
                </c:pt>
                <c:pt idx="37">
                  <c:v>11.406770985884808</c:v>
                </c:pt>
                <c:pt idx="38">
                  <c:v>9.8336619818405797</c:v>
                </c:pt>
                <c:pt idx="39">
                  <c:v>8.4620375217512613</c:v>
                </c:pt>
                <c:pt idx="40">
                  <c:v>7.0338328748821439</c:v>
                </c:pt>
                <c:pt idx="41">
                  <c:v>7.2882995736784437</c:v>
                </c:pt>
                <c:pt idx="42">
                  <c:v>8.8866754056650521</c:v>
                </c:pt>
                <c:pt idx="43">
                  <c:v>7.4798200466140621</c:v>
                </c:pt>
                <c:pt idx="44">
                  <c:v>9.7657383666225144</c:v>
                </c:pt>
                <c:pt idx="45">
                  <c:v>7.9447003666965932</c:v>
                </c:pt>
                <c:pt idx="46">
                  <c:v>6.8290832554627521</c:v>
                </c:pt>
                <c:pt idx="47">
                  <c:v>7.9209790522165529</c:v>
                </c:pt>
                <c:pt idx="48">
                  <c:v>5.9511980566404041</c:v>
                </c:pt>
                <c:pt idx="49">
                  <c:v>7.2243633792411535</c:v>
                </c:pt>
                <c:pt idx="50">
                  <c:v>8.0384987230282157</c:v>
                </c:pt>
                <c:pt idx="51">
                  <c:v>7.7399529278597647</c:v>
                </c:pt>
                <c:pt idx="52">
                  <c:v>8.9551761475345906</c:v>
                </c:pt>
                <c:pt idx="53">
                  <c:v>9.9066867108961674</c:v>
                </c:pt>
                <c:pt idx="54">
                  <c:v>10.16660381050475</c:v>
                </c:pt>
                <c:pt idx="55">
                  <c:v>9.1166011165912639</c:v>
                </c:pt>
                <c:pt idx="56">
                  <c:v>7.4985374040370072</c:v>
                </c:pt>
                <c:pt idx="57">
                  <c:v>6.6994539517640845</c:v>
                </c:pt>
                <c:pt idx="58">
                  <c:v>9.9889227287681415</c:v>
                </c:pt>
                <c:pt idx="59">
                  <c:v>8.567950641763117</c:v>
                </c:pt>
                <c:pt idx="60">
                  <c:v>11.140657012186477</c:v>
                </c:pt>
                <c:pt idx="61">
                  <c:v>10.861815846061663</c:v>
                </c:pt>
                <c:pt idx="62">
                  <c:v>6.9476293256076023</c:v>
                </c:pt>
                <c:pt idx="63">
                  <c:v>6.380834951805145</c:v>
                </c:pt>
                <c:pt idx="64">
                  <c:v>9.0726793446289538</c:v>
                </c:pt>
                <c:pt idx="65">
                  <c:v>6.832378383517816</c:v>
                </c:pt>
                <c:pt idx="66">
                  <c:v>7.3495811868046541</c:v>
                </c:pt>
                <c:pt idx="67">
                  <c:v>8.6635730768835675</c:v>
                </c:pt>
                <c:pt idx="68">
                  <c:v>8.6199352166966747</c:v>
                </c:pt>
                <c:pt idx="69">
                  <c:v>9.0829349718133621</c:v>
                </c:pt>
                <c:pt idx="70">
                  <c:v>9.1796597917769738</c:v>
                </c:pt>
                <c:pt idx="71">
                  <c:v>6.848589700351436</c:v>
                </c:pt>
                <c:pt idx="72">
                  <c:v>7.7501860684193806</c:v>
                </c:pt>
                <c:pt idx="73">
                  <c:v>8.8331519655802584</c:v>
                </c:pt>
                <c:pt idx="74">
                  <c:v>9.3710954936637663</c:v>
                </c:pt>
                <c:pt idx="75">
                  <c:v>8.6528344763882448</c:v>
                </c:pt>
                <c:pt idx="76">
                  <c:v>9.2564658868878311</c:v>
                </c:pt>
                <c:pt idx="77">
                  <c:v>9.6513968847440008</c:v>
                </c:pt>
                <c:pt idx="78">
                  <c:v>6.6513632585601243</c:v>
                </c:pt>
                <c:pt idx="79">
                  <c:v>8.2448300200235511</c:v>
                </c:pt>
                <c:pt idx="80">
                  <c:v>6.0413591421843176</c:v>
                </c:pt>
                <c:pt idx="81">
                  <c:v>7.6493627408184555</c:v>
                </c:pt>
                <c:pt idx="82">
                  <c:v>8.5549854316047824</c:v>
                </c:pt>
                <c:pt idx="83">
                  <c:v>9.3164955064472412</c:v>
                </c:pt>
                <c:pt idx="84">
                  <c:v>9.3880379589982077</c:v>
                </c:pt>
                <c:pt idx="85">
                  <c:v>8.8184147405082118</c:v>
                </c:pt>
                <c:pt idx="86">
                  <c:v>8.9099086736321791</c:v>
                </c:pt>
                <c:pt idx="87">
                  <c:v>8.4966509972542372</c:v>
                </c:pt>
                <c:pt idx="88">
                  <c:v>9.5957622880510769</c:v>
                </c:pt>
                <c:pt idx="89">
                  <c:v>9.4341042496587111</c:v>
                </c:pt>
                <c:pt idx="90">
                  <c:v>8.3549740311930485</c:v>
                </c:pt>
                <c:pt idx="91">
                  <c:v>8.8374866436708892</c:v>
                </c:pt>
                <c:pt idx="92">
                  <c:v>7.8030050801946294</c:v>
                </c:pt>
                <c:pt idx="93">
                  <c:v>6.432132626966296</c:v>
                </c:pt>
                <c:pt idx="94">
                  <c:v>8.2070381831134771</c:v>
                </c:pt>
                <c:pt idx="95">
                  <c:v>6.8935011528724619</c:v>
                </c:pt>
                <c:pt idx="96">
                  <c:v>6.5813576553819226</c:v>
                </c:pt>
                <c:pt idx="97">
                  <c:v>6.7231135510172306</c:v>
                </c:pt>
                <c:pt idx="98">
                  <c:v>5.6031024496579178</c:v>
                </c:pt>
                <c:pt idx="99">
                  <c:v>8.2498435205593736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8-49F7-A1CD-B00ADE4BD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59992"/>
        <c:axId val="494666656"/>
      </c:lineChart>
      <c:catAx>
        <c:axId val="494659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666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94666656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5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ACF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ACF (actual)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'AR 1'!$F$5:$F$19</c:f>
              <c:numCache>
                <c:formatCode>General</c:formatCode>
                <c:ptCount val="15"/>
                <c:pt idx="0">
                  <c:v>0.39437108360082401</c:v>
                </c:pt>
                <c:pt idx="1">
                  <c:v>0.15840974163405716</c:v>
                </c:pt>
                <c:pt idx="2">
                  <c:v>3.4080638684069992E-2</c:v>
                </c:pt>
                <c:pt idx="3">
                  <c:v>-0.17672085115113781</c:v>
                </c:pt>
                <c:pt idx="4">
                  <c:v>-4.4096354642670546E-2</c:v>
                </c:pt>
                <c:pt idx="5">
                  <c:v>4.4618058059970052E-2</c:v>
                </c:pt>
                <c:pt idx="6">
                  <c:v>4.6570100611284831E-2</c:v>
                </c:pt>
                <c:pt idx="7">
                  <c:v>7.7240784861657322E-2</c:v>
                </c:pt>
                <c:pt idx="8">
                  <c:v>8.3525235379419485E-2</c:v>
                </c:pt>
                <c:pt idx="9">
                  <c:v>-0.10317251689535022</c:v>
                </c:pt>
                <c:pt idx="10">
                  <c:v>-0.13043408946525242</c:v>
                </c:pt>
                <c:pt idx="11">
                  <c:v>-0.14120536086333504</c:v>
                </c:pt>
                <c:pt idx="12">
                  <c:v>-8.1483379619504803E-2</c:v>
                </c:pt>
                <c:pt idx="13">
                  <c:v>-4.2365988683897397E-3</c:v>
                </c:pt>
                <c:pt idx="14">
                  <c:v>8.9675849789374124E-2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E4A-9DA6-47ED05E5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665872"/>
        <c:axId val="494667048"/>
      </c:barChart>
      <c:lineChart>
        <c:grouping val="standard"/>
        <c:varyColors val="0"/>
        <c:ser>
          <c:idx val="1"/>
          <c:order val="1"/>
          <c:tx>
            <c:v>ACF (theoretical)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'AR 1'!$G$5:$G$19</c:f>
              <c:numCache>
                <c:formatCode>General</c:formatCode>
                <c:ptCount val="15"/>
                <c:pt idx="0">
                  <c:v>0.4</c:v>
                </c:pt>
                <c:pt idx="1">
                  <c:v>0.16000000000000003</c:v>
                </c:pt>
                <c:pt idx="2">
                  <c:v>6.4000000000000015E-2</c:v>
                </c:pt>
                <c:pt idx="3">
                  <c:v>2.5600000000000012E-2</c:v>
                </c:pt>
                <c:pt idx="4">
                  <c:v>1.0240000000000006E-2</c:v>
                </c:pt>
                <c:pt idx="5">
                  <c:v>4.0960000000000024E-3</c:v>
                </c:pt>
                <c:pt idx="6">
                  <c:v>1.6384000000000012E-3</c:v>
                </c:pt>
                <c:pt idx="7">
                  <c:v>6.5536000000000056E-4</c:v>
                </c:pt>
                <c:pt idx="8">
                  <c:v>2.6214400000000023E-4</c:v>
                </c:pt>
                <c:pt idx="9">
                  <c:v>1.0485760000000011E-4</c:v>
                </c:pt>
                <c:pt idx="10">
                  <c:v>4.1943040000000045E-5</c:v>
                </c:pt>
                <c:pt idx="11">
                  <c:v>1.6777216000000023E-5</c:v>
                </c:pt>
                <c:pt idx="12">
                  <c:v>6.7108864000000095E-6</c:v>
                </c:pt>
                <c:pt idx="13">
                  <c:v>2.6843545600000038E-6</c:v>
                </c:pt>
                <c:pt idx="14">
                  <c:v>1.0737418240000018E-6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0-4E4A-9DA6-47ED05E5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65872"/>
        <c:axId val="494667048"/>
      </c:lineChart>
      <c:catAx>
        <c:axId val="494665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67048"/>
        <c:crosses val="autoZero"/>
        <c:auto val="1"/>
        <c:lblAlgn val="ctr"/>
        <c:lblOffset val="100"/>
        <c:noMultiLvlLbl val="0"/>
      </c:catAx>
      <c:valAx>
        <c:axId val="49466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6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</xdr:row>
      <xdr:rowOff>52387</xdr:rowOff>
    </xdr:from>
    <xdr:to>
      <xdr:col>15</xdr:col>
      <xdr:colOff>85725</xdr:colOff>
      <xdr:row>16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11194C-3C61-4DD0-A0C4-168D126FD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171450</xdr:colOff>
      <xdr:row>2</xdr:row>
      <xdr:rowOff>61912</xdr:rowOff>
    </xdr:from>
    <xdr:to>
      <xdr:col>22</xdr:col>
      <xdr:colOff>476250</xdr:colOff>
      <xdr:row>16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231BFF-FE6D-4D55-BAE3-F6E8E8C8F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4%20March%202022.xlsx" TargetMode="External"/><Relationship Id="rId1" Type="http://schemas.openxmlformats.org/officeDocument/2006/relationships/externalLinkPath" Target="/38f5cd2f1f925cfd/Documenti/A%20Real%20Statistics%202020/Examples/Real%20Statistics%20Time%20Series%20Examples%204%20March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rles\AppData\Roaming\Microsoft\AddIns\XRealStatsX.xlam" TargetMode="External"/><Relationship Id="rId1" Type="http://schemas.openxmlformats.org/officeDocument/2006/relationships/externalLinkPath" Target="file:///C:\Users\Charles\AppData\Roaming\Microsoft\AddIns\XRealStatsX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Test 1"/>
      <sheetName val="Test 2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4">
          <cell r="C4">
            <v>4.3021475051980769</v>
          </cell>
        </row>
        <row r="5">
          <cell r="C5">
            <v>6.1430149110931316</v>
          </cell>
          <cell r="F5">
            <v>0.39437108360082401</v>
          </cell>
          <cell r="G5">
            <v>0.4</v>
          </cell>
        </row>
        <row r="6">
          <cell r="C6">
            <v>6.3459572674893705</v>
          </cell>
          <cell r="F6">
            <v>0.15840974163405716</v>
          </cell>
          <cell r="G6">
            <v>0.16000000000000003</v>
          </cell>
        </row>
        <row r="7">
          <cell r="C7">
            <v>6.9780493152929868</v>
          </cell>
          <cell r="F7">
            <v>3.4080638684069992E-2</v>
          </cell>
          <cell r="G7">
            <v>6.4000000000000015E-2</v>
          </cell>
        </row>
        <row r="8">
          <cell r="C8">
            <v>9.4477537014508481</v>
          </cell>
          <cell r="F8">
            <v>-0.17672085115113781</v>
          </cell>
          <cell r="G8">
            <v>2.5600000000000012E-2</v>
          </cell>
        </row>
        <row r="9">
          <cell r="C9">
            <v>8.3642522446696148</v>
          </cell>
          <cell r="F9">
            <v>-4.4096354642670546E-2</v>
          </cell>
          <cell r="G9">
            <v>1.0240000000000006E-2</v>
          </cell>
        </row>
        <row r="10">
          <cell r="C10">
            <v>7.0707696895845489</v>
          </cell>
          <cell r="F10">
            <v>4.4618058059970052E-2</v>
          </cell>
          <cell r="G10">
            <v>4.0960000000000024E-3</v>
          </cell>
        </row>
        <row r="11">
          <cell r="C11">
            <v>7.0223724931102565</v>
          </cell>
          <cell r="F11">
            <v>4.6570100611284831E-2</v>
          </cell>
          <cell r="G11">
            <v>1.6384000000000012E-3</v>
          </cell>
        </row>
        <row r="12">
          <cell r="C12">
            <v>7.6294074398052825</v>
          </cell>
          <cell r="F12">
            <v>7.7240784861657322E-2</v>
          </cell>
          <cell r="G12">
            <v>6.5536000000000056E-4</v>
          </cell>
        </row>
        <row r="13">
          <cell r="C13">
            <v>7.4517411771940036</v>
          </cell>
          <cell r="F13">
            <v>8.3525235379419485E-2</v>
          </cell>
          <cell r="G13">
            <v>2.6214400000000023E-4</v>
          </cell>
        </row>
        <row r="14">
          <cell r="C14">
            <v>7.3130631313404661</v>
          </cell>
          <cell r="F14">
            <v>-0.10317251689535022</v>
          </cell>
          <cell r="G14">
            <v>1.0485760000000011E-4</v>
          </cell>
        </row>
        <row r="15">
          <cell r="C15">
            <v>6.7369511871069463</v>
          </cell>
          <cell r="F15">
            <v>-0.13043408946525242</v>
          </cell>
          <cell r="G15">
            <v>4.1943040000000045E-5</v>
          </cell>
        </row>
        <row r="16">
          <cell r="C16">
            <v>7.6354174876257783</v>
          </cell>
          <cell r="F16">
            <v>-0.14120536086333504</v>
          </cell>
          <cell r="G16">
            <v>1.6777216000000023E-5</v>
          </cell>
        </row>
        <row r="17">
          <cell r="C17">
            <v>8.3342560076615939</v>
          </cell>
          <cell r="F17">
            <v>-8.1483379619504803E-2</v>
          </cell>
          <cell r="G17">
            <v>6.7108864000000095E-6</v>
          </cell>
        </row>
        <row r="18">
          <cell r="C18">
            <v>8.5141776386100858</v>
          </cell>
          <cell r="F18">
            <v>-4.2365988683897397E-3</v>
          </cell>
          <cell r="G18">
            <v>2.6843545600000038E-6</v>
          </cell>
        </row>
        <row r="19">
          <cell r="C19">
            <v>9.4761147740463922</v>
          </cell>
          <cell r="F19">
            <v>8.9675849789374124E-2</v>
          </cell>
          <cell r="G19">
            <v>1.0737418240000018E-6</v>
          </cell>
        </row>
        <row r="20">
          <cell r="C20">
            <v>8.4497227967860145</v>
          </cell>
        </row>
        <row r="21">
          <cell r="C21">
            <v>9.5044632194121306</v>
          </cell>
        </row>
        <row r="22">
          <cell r="C22">
            <v>6.6676010752525539</v>
          </cell>
        </row>
        <row r="23">
          <cell r="C23">
            <v>7.8523156414806694</v>
          </cell>
        </row>
        <row r="24">
          <cell r="C24">
            <v>7.9188624171649664</v>
          </cell>
        </row>
        <row r="25">
          <cell r="C25">
            <v>8.7725861312320053</v>
          </cell>
        </row>
        <row r="26">
          <cell r="C26">
            <v>10.918097347819121</v>
          </cell>
        </row>
        <row r="27">
          <cell r="C27">
            <v>9.1393820365107956</v>
          </cell>
        </row>
        <row r="28">
          <cell r="C28">
            <v>10.149056902391564</v>
          </cell>
        </row>
        <row r="29">
          <cell r="C29">
            <v>9.7731168391438672</v>
          </cell>
        </row>
        <row r="30">
          <cell r="C30">
            <v>8.1440033012883841</v>
          </cell>
        </row>
        <row r="31">
          <cell r="C31">
            <v>6.838500376425344</v>
          </cell>
        </row>
        <row r="32">
          <cell r="C32">
            <v>9.2094371369449455</v>
          </cell>
        </row>
        <row r="33">
          <cell r="C33">
            <v>8.8371485520723034</v>
          </cell>
        </row>
        <row r="34">
          <cell r="C34">
            <v>7.6209294629535282</v>
          </cell>
        </row>
        <row r="35">
          <cell r="C35">
            <v>7.7901579994514005</v>
          </cell>
        </row>
        <row r="36">
          <cell r="C36">
            <v>7.6194519683144453</v>
          </cell>
        </row>
        <row r="37">
          <cell r="C37">
            <v>9.127900881049305</v>
          </cell>
        </row>
        <row r="38">
          <cell r="C38">
            <v>9.2788576197719177</v>
          </cell>
        </row>
        <row r="39">
          <cell r="C39">
            <v>8.6643591532989923</v>
          </cell>
        </row>
        <row r="40">
          <cell r="C40">
            <v>9.7255313464083262</v>
          </cell>
        </row>
        <row r="41">
          <cell r="C41">
            <v>11.406770985884808</v>
          </cell>
        </row>
        <row r="42">
          <cell r="C42">
            <v>9.8336619818405797</v>
          </cell>
        </row>
        <row r="43">
          <cell r="C43">
            <v>8.4620375217512613</v>
          </cell>
        </row>
        <row r="44">
          <cell r="C44">
            <v>7.0338328748821439</v>
          </cell>
        </row>
        <row r="45">
          <cell r="C45">
            <v>7.2882995736784437</v>
          </cell>
        </row>
        <row r="46">
          <cell r="C46">
            <v>8.8866754056650521</v>
          </cell>
        </row>
        <row r="47">
          <cell r="C47">
            <v>7.4798200466140621</v>
          </cell>
        </row>
        <row r="48">
          <cell r="C48">
            <v>9.7657383666225144</v>
          </cell>
        </row>
        <row r="49">
          <cell r="C49">
            <v>7.9447003666965932</v>
          </cell>
        </row>
        <row r="50">
          <cell r="C50">
            <v>6.8290832554627521</v>
          </cell>
        </row>
        <row r="51">
          <cell r="C51">
            <v>7.9209790522165529</v>
          </cell>
        </row>
        <row r="52">
          <cell r="C52">
            <v>5.9511980566404041</v>
          </cell>
        </row>
        <row r="53">
          <cell r="C53">
            <v>7.2243633792411535</v>
          </cell>
        </row>
        <row r="54">
          <cell r="C54">
            <v>8.0384987230282157</v>
          </cell>
        </row>
        <row r="55">
          <cell r="C55">
            <v>7.7399529278597647</v>
          </cell>
        </row>
        <row r="56">
          <cell r="C56">
            <v>8.9551761475345906</v>
          </cell>
        </row>
        <row r="57">
          <cell r="C57">
            <v>9.9066867108961674</v>
          </cell>
        </row>
        <row r="58">
          <cell r="C58">
            <v>10.16660381050475</v>
          </cell>
        </row>
        <row r="59">
          <cell r="C59">
            <v>9.1166011165912639</v>
          </cell>
        </row>
        <row r="60">
          <cell r="C60">
            <v>7.4985374040370072</v>
          </cell>
        </row>
        <row r="61">
          <cell r="C61">
            <v>6.6994539517640845</v>
          </cell>
        </row>
        <row r="62">
          <cell r="C62">
            <v>9.9889227287681415</v>
          </cell>
        </row>
        <row r="63">
          <cell r="C63">
            <v>8.567950641763117</v>
          </cell>
        </row>
        <row r="64">
          <cell r="C64">
            <v>11.140657012186477</v>
          </cell>
        </row>
        <row r="65">
          <cell r="C65">
            <v>10.861815846061663</v>
          </cell>
        </row>
        <row r="66">
          <cell r="C66">
            <v>6.9476293256076023</v>
          </cell>
        </row>
        <row r="67">
          <cell r="C67">
            <v>6.380834951805145</v>
          </cell>
        </row>
        <row r="68">
          <cell r="C68">
            <v>9.0726793446289538</v>
          </cell>
        </row>
        <row r="69">
          <cell r="C69">
            <v>6.832378383517816</v>
          </cell>
        </row>
        <row r="70">
          <cell r="C70">
            <v>7.3495811868046541</v>
          </cell>
        </row>
        <row r="71">
          <cell r="C71">
            <v>8.6635730768835675</v>
          </cell>
        </row>
        <row r="72">
          <cell r="C72">
            <v>8.6199352166966747</v>
          </cell>
        </row>
        <row r="73">
          <cell r="C73">
            <v>9.0829349718133621</v>
          </cell>
        </row>
        <row r="74">
          <cell r="C74">
            <v>9.1796597917769738</v>
          </cell>
        </row>
        <row r="75">
          <cell r="C75">
            <v>6.848589700351436</v>
          </cell>
        </row>
        <row r="76">
          <cell r="C76">
            <v>7.7501860684193806</v>
          </cell>
        </row>
        <row r="77">
          <cell r="C77">
            <v>8.8331519655802584</v>
          </cell>
        </row>
        <row r="78">
          <cell r="C78">
            <v>9.3710954936637663</v>
          </cell>
        </row>
        <row r="79">
          <cell r="C79">
            <v>8.6528344763882448</v>
          </cell>
        </row>
        <row r="80">
          <cell r="C80">
            <v>9.2564658868878311</v>
          </cell>
        </row>
        <row r="81">
          <cell r="C81">
            <v>9.6513968847440008</v>
          </cell>
        </row>
        <row r="82">
          <cell r="C82">
            <v>6.6513632585601243</v>
          </cell>
        </row>
        <row r="83">
          <cell r="C83">
            <v>8.2448300200235511</v>
          </cell>
        </row>
        <row r="84">
          <cell r="C84">
            <v>6.0413591421843176</v>
          </cell>
        </row>
        <row r="85">
          <cell r="C85">
            <v>7.6493627408184555</v>
          </cell>
        </row>
        <row r="86">
          <cell r="C86">
            <v>8.5549854316047824</v>
          </cell>
        </row>
        <row r="87">
          <cell r="C87">
            <v>9.3164955064472412</v>
          </cell>
        </row>
        <row r="88">
          <cell r="C88">
            <v>9.3880379589982077</v>
          </cell>
        </row>
        <row r="89">
          <cell r="C89">
            <v>8.8184147405082118</v>
          </cell>
        </row>
        <row r="90">
          <cell r="C90">
            <v>8.9099086736321791</v>
          </cell>
        </row>
        <row r="91">
          <cell r="C91">
            <v>8.4966509972542372</v>
          </cell>
        </row>
        <row r="92">
          <cell r="C92">
            <v>9.5957622880510769</v>
          </cell>
        </row>
        <row r="93">
          <cell r="C93">
            <v>9.4341042496587111</v>
          </cell>
        </row>
        <row r="94">
          <cell r="C94">
            <v>8.3549740311930485</v>
          </cell>
        </row>
        <row r="95">
          <cell r="C95">
            <v>8.8374866436708892</v>
          </cell>
        </row>
        <row r="96">
          <cell r="C96">
            <v>7.8030050801946294</v>
          </cell>
        </row>
        <row r="97">
          <cell r="C97">
            <v>6.432132626966296</v>
          </cell>
        </row>
        <row r="98">
          <cell r="C98">
            <v>8.2070381831134771</v>
          </cell>
        </row>
        <row r="99">
          <cell r="C99">
            <v>6.8935011528724619</v>
          </cell>
        </row>
        <row r="100">
          <cell r="C100">
            <v>6.5813576553819226</v>
          </cell>
        </row>
        <row r="101">
          <cell r="C101">
            <v>6.7231135510172306</v>
          </cell>
        </row>
        <row r="102">
          <cell r="C102">
            <v>5.6031024496579178</v>
          </cell>
        </row>
        <row r="103">
          <cell r="C103">
            <v>8.2498435205593736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g"/>
      <sheetName val="Wilcoxon Table"/>
      <sheetName val="Mann Table"/>
      <sheetName val="Runs Table"/>
      <sheetName val="KS Table"/>
      <sheetName val="KS2 Table"/>
      <sheetName val="Lil Table"/>
      <sheetName val="AD Table"/>
      <sheetName val="AD2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Dunnett 1"/>
      <sheetName val="Kendall Tc"/>
      <sheetName val="Kendall u"/>
      <sheetName val="Page Table"/>
      <sheetName val="Prime"/>
      <sheetName val="MSSD"/>
      <sheetName val="Dict"/>
      <sheetName val="ADict"/>
      <sheetName val="L4 2"/>
      <sheetName val="L8 2"/>
      <sheetName val="L8 42"/>
      <sheetName val="L9 3"/>
      <sheetName val="L12 2"/>
      <sheetName val="L16 2"/>
      <sheetName val="L16 4"/>
      <sheetName val="L16 42a"/>
      <sheetName val="L18 23"/>
      <sheetName val="L18 63"/>
      <sheetName val="L25 5"/>
      <sheetName val="L27 3"/>
      <sheetName val="L32 2"/>
      <sheetName val="L32 24"/>
      <sheetName val="L36 23a"/>
      <sheetName val="L36 23b"/>
      <sheetName val="L50 25"/>
      <sheetName val="L54 23"/>
      <sheetName val="L64 4"/>
      <sheetName val="T2"/>
      <sheetName val="T3"/>
      <sheetName val="T4"/>
    </sheetNames>
    <definedNames>
      <definedName name="ACF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7A01-6DA8-446F-9A89-A014DE114484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11</v>
      </c>
    </row>
    <row r="2" spans="1:13" x14ac:dyDescent="0.35">
      <c r="A2" t="s">
        <v>14</v>
      </c>
    </row>
    <row r="4" spans="1:13" x14ac:dyDescent="0.35">
      <c r="A4" t="s">
        <v>12</v>
      </c>
      <c r="B4" s="17">
        <v>45678</v>
      </c>
    </row>
    <row r="6" spans="1:13" x14ac:dyDescent="0.35">
      <c r="A6" s="18" t="s">
        <v>13</v>
      </c>
    </row>
    <row r="10" spans="1:13" ht="18.5" x14ac:dyDescent="0.45">
      <c r="M1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5E55-FFFB-4848-B3DE-E59CE3E7EF1F}">
  <dimension ref="A1:Z103"/>
  <sheetViews>
    <sheetView workbookViewId="0"/>
  </sheetViews>
  <sheetFormatPr defaultRowHeight="14.5" x14ac:dyDescent="0.35"/>
  <cols>
    <col min="1" max="1" width="5.26953125" style="2" customWidth="1"/>
    <col min="26" max="26" width="9.453125" customWidth="1"/>
  </cols>
  <sheetData>
    <row r="1" spans="1:26" x14ac:dyDescent="0.35">
      <c r="A1" s="1" t="s">
        <v>0</v>
      </c>
    </row>
    <row r="3" spans="1:26" x14ac:dyDescent="0.35">
      <c r="B3" s="3" t="s">
        <v>1</v>
      </c>
      <c r="C3" s="3" t="s">
        <v>2</v>
      </c>
      <c r="E3" s="3" t="s">
        <v>3</v>
      </c>
      <c r="F3" s="3" t="s">
        <v>4</v>
      </c>
      <c r="G3" s="3" t="s">
        <v>5</v>
      </c>
      <c r="Y3" s="3" t="s">
        <v>3</v>
      </c>
      <c r="Z3" s="3" t="s">
        <v>4</v>
      </c>
    </row>
    <row r="4" spans="1:26" x14ac:dyDescent="0.35">
      <c r="A4" s="2">
        <v>1</v>
      </c>
      <c r="B4">
        <v>-0.69785249480192335</v>
      </c>
      <c r="C4">
        <f>5+0.4*0+B4</f>
        <v>4.3021475051980769</v>
      </c>
      <c r="E4" s="2"/>
      <c r="Y4" s="2"/>
    </row>
    <row r="5" spans="1:26" x14ac:dyDescent="0.35">
      <c r="A5" s="2">
        <f>A4+1</f>
        <v>2</v>
      </c>
      <c r="B5">
        <v>-0.57784409098609946</v>
      </c>
      <c r="C5">
        <f>5+0.4*C4+B5</f>
        <v>6.1430149110931316</v>
      </c>
      <c r="E5" s="2">
        <v>1</v>
      </c>
      <c r="F5" s="4">
        <f>[2]!ACF($C$4:$C$103,E5)</f>
        <v>0.39437108360082401</v>
      </c>
      <c r="G5" s="5">
        <f t="shared" ref="G5:G19" si="0">0.4^E5</f>
        <v>0.4</v>
      </c>
      <c r="Y5" s="2">
        <v>1</v>
      </c>
      <c r="Z5" s="6">
        <f ca="1">SUMPRODUCT(OFFSET($C$4:$C$103,0,0,COUNT($C$4:$C$103)-Y5)-AVERAGE($C$4:$C$103),OFFSET($C$4:$C$103,Y5,0,COUNT($C$4:$C$103)-Y5)-AVERAGE($C$4:$C$103))/DEVSQ($C$4:$C$103)</f>
        <v>0.39437108360082401</v>
      </c>
    </row>
    <row r="6" spans="1:26" x14ac:dyDescent="0.35">
      <c r="A6" s="2">
        <f t="shared" ref="A6:A69" si="1">A5+1</f>
        <v>3</v>
      </c>
      <c r="B6">
        <v>-1.1112486969478823</v>
      </c>
      <c r="C6">
        <f t="shared" ref="C6:C69" si="2">5+0.4*C5+B6</f>
        <v>6.3459572674893705</v>
      </c>
      <c r="E6" s="2">
        <f t="shared" ref="E6:E19" si="3">E5+1</f>
        <v>2</v>
      </c>
      <c r="F6" s="7">
        <f>[2]!ACF($C$4:$C$103,E6)</f>
        <v>0.15840974163405716</v>
      </c>
      <c r="G6" s="8">
        <f t="shared" si="0"/>
        <v>0.16000000000000003</v>
      </c>
      <c r="Y6" s="2">
        <f t="shared" ref="Y6:Y19" si="4">Y5+1</f>
        <v>2</v>
      </c>
      <c r="Z6" s="9">
        <f t="shared" ref="Z6:Z19" ca="1" si="5">SUMPRODUCT(OFFSET($C$4:$C$103,0,0,COUNT($C$4:$C$103)-Y6)-AVERAGE($C$4:$C$103),OFFSET($C$4:$C$103,Y6,0,COUNT($C$4:$C$103)-Y6)-AVERAGE($C$4:$C$103))/DEVSQ($C$4:$C$103)</f>
        <v>0.15840974163405716</v>
      </c>
    </row>
    <row r="7" spans="1:26" x14ac:dyDescent="0.35">
      <c r="A7" s="2">
        <f t="shared" si="1"/>
        <v>4</v>
      </c>
      <c r="B7">
        <v>-0.5603335917027612</v>
      </c>
      <c r="C7">
        <f t="shared" si="2"/>
        <v>6.9780493152929868</v>
      </c>
      <c r="E7" s="2">
        <f t="shared" si="3"/>
        <v>3</v>
      </c>
      <c r="F7" s="7">
        <f>[2]!ACF($C$4:$C$103,E7)</f>
        <v>3.4080638684069992E-2</v>
      </c>
      <c r="G7" s="8">
        <f t="shared" si="0"/>
        <v>6.4000000000000015E-2</v>
      </c>
      <c r="Y7" s="2">
        <f t="shared" si="4"/>
        <v>3</v>
      </c>
      <c r="Z7" s="9">
        <f t="shared" ca="1" si="5"/>
        <v>3.4080638684069992E-2</v>
      </c>
    </row>
    <row r="8" spans="1:26" x14ac:dyDescent="0.35">
      <c r="A8" s="2">
        <f t="shared" si="1"/>
        <v>5</v>
      </c>
      <c r="B8">
        <v>1.656533975333653</v>
      </c>
      <c r="C8">
        <f t="shared" si="2"/>
        <v>9.4477537014508481</v>
      </c>
      <c r="E8" s="2">
        <f t="shared" si="3"/>
        <v>4</v>
      </c>
      <c r="F8" s="7">
        <f>[2]!ACF($C$4:$C$103,E8)</f>
        <v>-0.17672085115113781</v>
      </c>
      <c r="G8" s="8">
        <f t="shared" si="0"/>
        <v>2.5600000000000012E-2</v>
      </c>
      <c r="Y8" s="2">
        <f t="shared" si="4"/>
        <v>4</v>
      </c>
      <c r="Z8" s="9">
        <f t="shared" ca="1" si="5"/>
        <v>-0.17672085115113781</v>
      </c>
    </row>
    <row r="9" spans="1:26" x14ac:dyDescent="0.35">
      <c r="A9" s="2">
        <f t="shared" si="1"/>
        <v>6</v>
      </c>
      <c r="B9">
        <v>-0.41484923591072326</v>
      </c>
      <c r="C9">
        <f t="shared" si="2"/>
        <v>8.3642522446696148</v>
      </c>
      <c r="E9" s="2">
        <f t="shared" si="3"/>
        <v>5</v>
      </c>
      <c r="F9" s="7">
        <f>[2]!ACF($C$4:$C$103,E9)</f>
        <v>-4.4096354642670546E-2</v>
      </c>
      <c r="G9" s="8">
        <f t="shared" si="0"/>
        <v>1.0240000000000006E-2</v>
      </c>
      <c r="Y9" s="2">
        <f t="shared" si="4"/>
        <v>5</v>
      </c>
      <c r="Z9" s="9">
        <f t="shared" ca="1" si="5"/>
        <v>-4.4096354642670546E-2</v>
      </c>
    </row>
    <row r="10" spans="1:26" x14ac:dyDescent="0.35">
      <c r="A10" s="2">
        <f t="shared" si="1"/>
        <v>7</v>
      </c>
      <c r="B10">
        <v>-1.274931208283298</v>
      </c>
      <c r="C10">
        <f t="shared" si="2"/>
        <v>7.0707696895845489</v>
      </c>
      <c r="E10" s="2">
        <f t="shared" si="3"/>
        <v>6</v>
      </c>
      <c r="F10" s="7">
        <f>[2]!ACF($C$4:$C$103,E10)</f>
        <v>4.4618058059970052E-2</v>
      </c>
      <c r="G10" s="8">
        <f t="shared" si="0"/>
        <v>4.0960000000000024E-3</v>
      </c>
      <c r="Y10" s="2">
        <f t="shared" si="4"/>
        <v>6</v>
      </c>
      <c r="Z10" s="9">
        <f t="shared" ca="1" si="5"/>
        <v>4.4618058059970052E-2</v>
      </c>
    </row>
    <row r="11" spans="1:26" x14ac:dyDescent="0.35">
      <c r="A11" s="2">
        <f t="shared" si="1"/>
        <v>8</v>
      </c>
      <c r="B11">
        <v>-0.80593538272356346</v>
      </c>
      <c r="C11">
        <f t="shared" si="2"/>
        <v>7.0223724931102565</v>
      </c>
      <c r="E11" s="2">
        <f t="shared" si="3"/>
        <v>7</v>
      </c>
      <c r="F11" s="7">
        <f>[2]!ACF($C$4:$C$103,E11)</f>
        <v>4.6570100611284831E-2</v>
      </c>
      <c r="G11" s="8">
        <f t="shared" si="0"/>
        <v>1.6384000000000012E-3</v>
      </c>
      <c r="Y11" s="2">
        <f t="shared" si="4"/>
        <v>7</v>
      </c>
      <c r="Z11" s="9">
        <f t="shared" ca="1" si="5"/>
        <v>4.6570100611284831E-2</v>
      </c>
    </row>
    <row r="12" spans="1:26" x14ac:dyDescent="0.35">
      <c r="A12" s="2">
        <f t="shared" si="1"/>
        <v>9</v>
      </c>
      <c r="B12">
        <v>-0.17954155743882044</v>
      </c>
      <c r="C12">
        <f t="shared" si="2"/>
        <v>7.6294074398052825</v>
      </c>
      <c r="E12" s="2">
        <f t="shared" si="3"/>
        <v>8</v>
      </c>
      <c r="F12" s="7">
        <f>[2]!ACF($C$4:$C$103,E12)</f>
        <v>7.7240784861657322E-2</v>
      </c>
      <c r="G12" s="8">
        <f t="shared" si="0"/>
        <v>6.5536000000000056E-4</v>
      </c>
      <c r="Y12" s="2">
        <f t="shared" si="4"/>
        <v>8</v>
      </c>
      <c r="Z12" s="9">
        <f t="shared" ca="1" si="5"/>
        <v>7.7240784861657322E-2</v>
      </c>
    </row>
    <row r="13" spans="1:26" x14ac:dyDescent="0.35">
      <c r="A13" s="2">
        <f t="shared" si="1"/>
        <v>10</v>
      </c>
      <c r="B13">
        <v>-0.60002179872810912</v>
      </c>
      <c r="C13">
        <f t="shared" si="2"/>
        <v>7.4517411771940036</v>
      </c>
      <c r="E13" s="2">
        <f t="shared" si="3"/>
        <v>9</v>
      </c>
      <c r="F13" s="7">
        <f>[2]!ACF($C$4:$C$103,E13)</f>
        <v>8.3525235379419485E-2</v>
      </c>
      <c r="G13" s="8">
        <f t="shared" si="0"/>
        <v>2.6214400000000023E-4</v>
      </c>
      <c r="Y13" s="2">
        <f t="shared" si="4"/>
        <v>9</v>
      </c>
      <c r="Z13" s="9">
        <f t="shared" ca="1" si="5"/>
        <v>8.3525235379419485E-2</v>
      </c>
    </row>
    <row r="14" spans="1:26" x14ac:dyDescent="0.35">
      <c r="A14" s="2">
        <f t="shared" si="1"/>
        <v>11</v>
      </c>
      <c r="B14">
        <v>-0.66763333953713533</v>
      </c>
      <c r="C14">
        <f t="shared" si="2"/>
        <v>7.3130631313404661</v>
      </c>
      <c r="E14" s="2">
        <f t="shared" si="3"/>
        <v>10</v>
      </c>
      <c r="F14" s="7">
        <f>[2]!ACF($C$4:$C$103,E14)</f>
        <v>-0.10317251689535022</v>
      </c>
      <c r="G14" s="8">
        <f t="shared" si="0"/>
        <v>1.0485760000000011E-4</v>
      </c>
      <c r="Y14" s="2">
        <f t="shared" si="4"/>
        <v>10</v>
      </c>
      <c r="Z14" s="9">
        <f t="shared" ca="1" si="5"/>
        <v>-0.10317251689535022</v>
      </c>
    </row>
    <row r="15" spans="1:26" x14ac:dyDescent="0.35">
      <c r="A15" s="2">
        <f t="shared" si="1"/>
        <v>12</v>
      </c>
      <c r="B15">
        <v>-1.1882740654292401</v>
      </c>
      <c r="C15">
        <f t="shared" si="2"/>
        <v>6.7369511871069463</v>
      </c>
      <c r="E15" s="2">
        <f t="shared" si="3"/>
        <v>11</v>
      </c>
      <c r="F15" s="7">
        <f>[2]!ACF($C$4:$C$103,E15)</f>
        <v>-0.13043408946525242</v>
      </c>
      <c r="G15" s="8">
        <f t="shared" si="0"/>
        <v>4.1943040000000045E-5</v>
      </c>
      <c r="Y15" s="2">
        <f t="shared" si="4"/>
        <v>11</v>
      </c>
      <c r="Z15" s="9">
        <f t="shared" ca="1" si="5"/>
        <v>-0.13043408946525242</v>
      </c>
    </row>
    <row r="16" spans="1:26" x14ac:dyDescent="0.35">
      <c r="A16" s="2">
        <f t="shared" si="1"/>
        <v>13</v>
      </c>
      <c r="B16">
        <v>-5.9362987216999438E-2</v>
      </c>
      <c r="C16">
        <f t="shared" si="2"/>
        <v>7.6354174876257783</v>
      </c>
      <c r="E16" s="2">
        <f t="shared" si="3"/>
        <v>12</v>
      </c>
      <c r="F16" s="7">
        <f>[2]!ACF($C$4:$C$103,E16)</f>
        <v>-0.14120536086333504</v>
      </c>
      <c r="G16" s="8">
        <f t="shared" si="0"/>
        <v>1.6777216000000023E-5</v>
      </c>
      <c r="Y16" s="2">
        <f t="shared" si="4"/>
        <v>12</v>
      </c>
      <c r="Z16" s="9">
        <f t="shared" ca="1" si="5"/>
        <v>-0.14120536086333504</v>
      </c>
    </row>
    <row r="17" spans="1:26" x14ac:dyDescent="0.35">
      <c r="A17" s="2">
        <f t="shared" si="1"/>
        <v>14</v>
      </c>
      <c r="B17">
        <v>0.2800890126112825</v>
      </c>
      <c r="C17">
        <f t="shared" si="2"/>
        <v>8.3342560076615939</v>
      </c>
      <c r="E17" s="2">
        <f t="shared" si="3"/>
        <v>13</v>
      </c>
      <c r="F17" s="7">
        <f>[2]!ACF($C$4:$C$103,E17)</f>
        <v>-8.1483379619504803E-2</v>
      </c>
      <c r="G17" s="8">
        <f t="shared" si="0"/>
        <v>6.7108864000000095E-6</v>
      </c>
      <c r="Y17" s="2">
        <f t="shared" si="4"/>
        <v>13</v>
      </c>
      <c r="Z17" s="9">
        <f t="shared" ca="1" si="5"/>
        <v>-8.1483379619504803E-2</v>
      </c>
    </row>
    <row r="18" spans="1:26" x14ac:dyDescent="0.35">
      <c r="A18" s="2">
        <f t="shared" si="1"/>
        <v>15</v>
      </c>
      <c r="B18">
        <v>0.18047523554544689</v>
      </c>
      <c r="C18">
        <f t="shared" si="2"/>
        <v>8.5141776386100858</v>
      </c>
      <c r="E18" s="2">
        <f t="shared" si="3"/>
        <v>14</v>
      </c>
      <c r="F18" s="7">
        <f>[2]!ACF($C$4:$C$103,E18)</f>
        <v>-4.2365988683897397E-3</v>
      </c>
      <c r="G18" s="8">
        <f t="shared" si="0"/>
        <v>2.6843545600000038E-6</v>
      </c>
      <c r="Y18" s="2">
        <f t="shared" si="4"/>
        <v>14</v>
      </c>
      <c r="Z18" s="9">
        <f t="shared" ca="1" si="5"/>
        <v>-4.2365988683897397E-3</v>
      </c>
    </row>
    <row r="19" spans="1:26" x14ac:dyDescent="0.35">
      <c r="A19" s="2">
        <f t="shared" si="1"/>
        <v>16</v>
      </c>
      <c r="B19">
        <v>1.0704437186023568</v>
      </c>
      <c r="C19">
        <f t="shared" si="2"/>
        <v>9.4761147740463922</v>
      </c>
      <c r="E19" s="2">
        <f t="shared" si="3"/>
        <v>15</v>
      </c>
      <c r="F19" s="10">
        <f>[2]!ACF($C$4:$C$103,E19)</f>
        <v>8.9675849789374124E-2</v>
      </c>
      <c r="G19" s="11">
        <f t="shared" si="0"/>
        <v>1.0737418240000018E-6</v>
      </c>
      <c r="Y19" s="2">
        <f t="shared" si="4"/>
        <v>15</v>
      </c>
      <c r="Z19" s="12">
        <f t="shared" ca="1" si="5"/>
        <v>8.9675849789374124E-2</v>
      </c>
    </row>
    <row r="20" spans="1:26" x14ac:dyDescent="0.35">
      <c r="A20" s="2">
        <f t="shared" si="1"/>
        <v>17</v>
      </c>
      <c r="B20">
        <v>-0.34072311283254131</v>
      </c>
      <c r="C20">
        <f t="shared" si="2"/>
        <v>8.4497227967860145</v>
      </c>
      <c r="E20" s="2"/>
      <c r="Y20" s="2"/>
    </row>
    <row r="21" spans="1:26" ht="15.5" x14ac:dyDescent="0.35">
      <c r="A21" s="2">
        <f t="shared" si="1"/>
        <v>18</v>
      </c>
      <c r="B21">
        <v>1.1245741006977241</v>
      </c>
      <c r="C21">
        <f t="shared" si="2"/>
        <v>9.5044632194121306</v>
      </c>
      <c r="E21" s="13" t="s">
        <v>6</v>
      </c>
      <c r="F21" s="6">
        <f>5/(1-0.4)</f>
        <v>8.3333333333333339</v>
      </c>
      <c r="H21" s="13" t="s">
        <v>7</v>
      </c>
      <c r="I21" s="6">
        <f>AVERAGE(C4:C103)</f>
        <v>8.2275470269258193</v>
      </c>
      <c r="Z21" s="14"/>
    </row>
    <row r="22" spans="1:26" ht="16.5" x14ac:dyDescent="0.35">
      <c r="A22" s="2">
        <f t="shared" si="1"/>
        <v>19</v>
      </c>
      <c r="B22">
        <v>-2.1341842125122983</v>
      </c>
      <c r="C22">
        <f t="shared" si="2"/>
        <v>6.6676010752525539</v>
      </c>
      <c r="E22" s="13" t="s">
        <v>8</v>
      </c>
      <c r="F22" s="12">
        <f>1^2/(1-0.4^2)</f>
        <v>1.1904761904761905</v>
      </c>
      <c r="H22" s="2" t="s">
        <v>9</v>
      </c>
      <c r="I22" s="12">
        <f>VAR(C4:C103)</f>
        <v>1.7005473095527894</v>
      </c>
    </row>
    <row r="23" spans="1:26" x14ac:dyDescent="0.35">
      <c r="A23" s="2">
        <f t="shared" si="1"/>
        <v>20</v>
      </c>
      <c r="B23">
        <v>0.18527521137964745</v>
      </c>
      <c r="C23">
        <f t="shared" si="2"/>
        <v>7.8523156414806694</v>
      </c>
    </row>
    <row r="24" spans="1:26" ht="15" customHeight="1" x14ac:dyDescent="0.35">
      <c r="A24" s="2">
        <f t="shared" si="1"/>
        <v>21</v>
      </c>
      <c r="B24">
        <v>-0.2220638394273014</v>
      </c>
      <c r="C24">
        <f t="shared" si="2"/>
        <v>7.9188624171649664</v>
      </c>
      <c r="E24" s="13" t="s">
        <v>10</v>
      </c>
      <c r="F24" s="15">
        <f>VARP(B4:B103)</f>
        <v>1.2706033763345888</v>
      </c>
    </row>
    <row r="25" spans="1:26" x14ac:dyDescent="0.35">
      <c r="A25" s="2">
        <f t="shared" si="1"/>
        <v>22</v>
      </c>
      <c r="B25">
        <v>0.60504116436601907</v>
      </c>
      <c r="C25">
        <f t="shared" si="2"/>
        <v>8.7725861312320053</v>
      </c>
      <c r="E25" s="2"/>
    </row>
    <row r="26" spans="1:26" ht="15" customHeight="1" x14ac:dyDescent="0.35">
      <c r="A26" s="2">
        <f t="shared" si="1"/>
        <v>23</v>
      </c>
      <c r="B26">
        <v>2.4090628953263193</v>
      </c>
      <c r="C26">
        <f t="shared" si="2"/>
        <v>10.918097347819121</v>
      </c>
    </row>
    <row r="27" spans="1:26" x14ac:dyDescent="0.35">
      <c r="A27" s="2">
        <f t="shared" si="1"/>
        <v>24</v>
      </c>
      <c r="B27">
        <v>-0.22785690261685324</v>
      </c>
      <c r="C27">
        <f t="shared" si="2"/>
        <v>9.1393820365107956</v>
      </c>
      <c r="E27" s="2"/>
    </row>
    <row r="28" spans="1:26" x14ac:dyDescent="0.35">
      <c r="A28" s="2">
        <f t="shared" si="1"/>
        <v>25</v>
      </c>
      <c r="B28">
        <v>1.4933040877872454</v>
      </c>
      <c r="C28">
        <f t="shared" si="2"/>
        <v>10.149056902391564</v>
      </c>
      <c r="E28" s="2"/>
      <c r="Y28" s="2"/>
    </row>
    <row r="29" spans="1:26" x14ac:dyDescent="0.35">
      <c r="A29" s="2">
        <f t="shared" si="1"/>
        <v>26</v>
      </c>
      <c r="B29">
        <v>0.71349407818724175</v>
      </c>
      <c r="C29">
        <f t="shared" si="2"/>
        <v>9.7731168391438672</v>
      </c>
      <c r="E29" s="2"/>
      <c r="Y29" s="2"/>
    </row>
    <row r="30" spans="1:26" x14ac:dyDescent="0.35">
      <c r="A30" s="2">
        <f t="shared" si="1"/>
        <v>27</v>
      </c>
      <c r="B30">
        <v>-0.76524343436916209</v>
      </c>
      <c r="C30">
        <f t="shared" si="2"/>
        <v>8.1440033012883841</v>
      </c>
      <c r="E30" s="2"/>
      <c r="Y30" s="2"/>
    </row>
    <row r="31" spans="1:26" x14ac:dyDescent="0.35">
      <c r="A31" s="2">
        <f t="shared" si="1"/>
        <v>28</v>
      </c>
      <c r="B31">
        <v>-1.4191009440900102</v>
      </c>
      <c r="C31">
        <f t="shared" si="2"/>
        <v>6.838500376425344</v>
      </c>
      <c r="E31" s="2"/>
      <c r="Y31" s="2"/>
    </row>
    <row r="32" spans="1:26" x14ac:dyDescent="0.35">
      <c r="A32" s="2">
        <f t="shared" si="1"/>
        <v>29</v>
      </c>
      <c r="B32">
        <v>1.4740369863748075</v>
      </c>
      <c r="C32">
        <f t="shared" si="2"/>
        <v>9.2094371369449455</v>
      </c>
      <c r="E32" s="2"/>
      <c r="Y32" s="2"/>
    </row>
    <row r="33" spans="1:25" x14ac:dyDescent="0.35">
      <c r="A33" s="2">
        <f t="shared" si="1"/>
        <v>30</v>
      </c>
      <c r="B33">
        <v>0.15337369729432532</v>
      </c>
      <c r="C33">
        <f t="shared" si="2"/>
        <v>8.8371485520723034</v>
      </c>
      <c r="E33" s="2"/>
      <c r="Y33" s="2"/>
    </row>
    <row r="34" spans="1:25" x14ac:dyDescent="0.35">
      <c r="A34" s="2">
        <f t="shared" si="1"/>
        <v>31</v>
      </c>
      <c r="B34">
        <v>-0.913929957875393</v>
      </c>
      <c r="C34">
        <f t="shared" si="2"/>
        <v>7.6209294629535282</v>
      </c>
      <c r="E34" s="2"/>
      <c r="Y34" s="2"/>
    </row>
    <row r="35" spans="1:25" x14ac:dyDescent="0.35">
      <c r="A35" s="2">
        <f t="shared" si="1"/>
        <v>32</v>
      </c>
      <c r="B35">
        <v>-0.25821378573000997</v>
      </c>
      <c r="C35">
        <f t="shared" si="2"/>
        <v>7.7901579994514005</v>
      </c>
      <c r="E35" s="2"/>
      <c r="Y35" s="2"/>
    </row>
    <row r="36" spans="1:25" x14ac:dyDescent="0.35">
      <c r="A36" s="2">
        <f t="shared" si="1"/>
        <v>33</v>
      </c>
      <c r="B36">
        <v>-0.4966112314661153</v>
      </c>
      <c r="C36">
        <f t="shared" si="2"/>
        <v>7.6194519683144453</v>
      </c>
      <c r="E36" s="2"/>
      <c r="Y36" s="2"/>
    </row>
    <row r="37" spans="1:25" x14ac:dyDescent="0.35">
      <c r="A37" s="2">
        <f t="shared" si="1"/>
        <v>34</v>
      </c>
      <c r="B37">
        <v>1.0801200937235274</v>
      </c>
      <c r="C37">
        <f t="shared" si="2"/>
        <v>9.127900881049305</v>
      </c>
      <c r="E37" s="2"/>
      <c r="Y37" s="2"/>
    </row>
    <row r="38" spans="1:25" x14ac:dyDescent="0.35">
      <c r="A38" s="2">
        <f t="shared" si="1"/>
        <v>35</v>
      </c>
      <c r="B38">
        <v>0.62769726735219578</v>
      </c>
      <c r="C38">
        <f t="shared" si="2"/>
        <v>9.2788576197719177</v>
      </c>
      <c r="E38" s="2"/>
      <c r="Y38" s="2"/>
    </row>
    <row r="39" spans="1:25" x14ac:dyDescent="0.35">
      <c r="A39" s="2">
        <f t="shared" si="1"/>
        <v>36</v>
      </c>
      <c r="B39">
        <v>-4.7183894609775658E-2</v>
      </c>
      <c r="C39">
        <f t="shared" si="2"/>
        <v>8.6643591532989923</v>
      </c>
      <c r="E39" s="2"/>
      <c r="Y39" s="2"/>
    </row>
    <row r="40" spans="1:25" x14ac:dyDescent="0.35">
      <c r="A40" s="2">
        <f t="shared" si="1"/>
        <v>37</v>
      </c>
      <c r="B40">
        <v>1.2597876850887306</v>
      </c>
      <c r="C40">
        <f t="shared" si="2"/>
        <v>9.7255313464083262</v>
      </c>
      <c r="E40" s="2"/>
      <c r="Y40" s="2"/>
    </row>
    <row r="41" spans="1:25" x14ac:dyDescent="0.35">
      <c r="A41" s="2">
        <f t="shared" si="1"/>
        <v>38</v>
      </c>
      <c r="B41">
        <v>2.5165584473214784</v>
      </c>
      <c r="C41">
        <f t="shared" si="2"/>
        <v>11.406770985884808</v>
      </c>
      <c r="E41" s="2"/>
      <c r="Y41" s="2"/>
    </row>
    <row r="42" spans="1:25" x14ac:dyDescent="0.35">
      <c r="A42" s="2">
        <f t="shared" si="1"/>
        <v>39</v>
      </c>
      <c r="B42">
        <v>0.27095358748665704</v>
      </c>
      <c r="C42">
        <f t="shared" si="2"/>
        <v>9.8336619818405797</v>
      </c>
      <c r="E42" s="2"/>
      <c r="Y42" s="2"/>
    </row>
    <row r="43" spans="1:25" x14ac:dyDescent="0.35">
      <c r="A43" s="2">
        <f t="shared" si="1"/>
        <v>40</v>
      </c>
      <c r="B43">
        <v>-0.47142727098497039</v>
      </c>
      <c r="C43">
        <f t="shared" si="2"/>
        <v>8.4620375217512613</v>
      </c>
      <c r="E43" s="2"/>
      <c r="Y43" s="2"/>
    </row>
    <row r="44" spans="1:25" x14ac:dyDescent="0.35">
      <c r="A44" s="2">
        <f t="shared" si="1"/>
        <v>41</v>
      </c>
      <c r="B44">
        <v>-1.3509821338183612</v>
      </c>
      <c r="C44">
        <f t="shared" si="2"/>
        <v>7.0338328748821439</v>
      </c>
      <c r="E44" s="2"/>
      <c r="Y44" s="2"/>
    </row>
    <row r="45" spans="1:25" x14ac:dyDescent="0.35">
      <c r="A45" s="2">
        <f t="shared" si="1"/>
        <v>42</v>
      </c>
      <c r="B45">
        <v>-0.52523357627441403</v>
      </c>
      <c r="C45">
        <f t="shared" si="2"/>
        <v>7.2882995736784437</v>
      </c>
      <c r="E45" s="2"/>
      <c r="Y45" s="2"/>
    </row>
    <row r="46" spans="1:25" x14ac:dyDescent="0.35">
      <c r="A46" s="2">
        <f t="shared" si="1"/>
        <v>43</v>
      </c>
      <c r="B46">
        <v>0.97135557619367507</v>
      </c>
      <c r="C46">
        <f t="shared" si="2"/>
        <v>8.8866754056650521</v>
      </c>
      <c r="E46" s="2"/>
      <c r="Y46" s="2"/>
    </row>
    <row r="47" spans="1:25" x14ac:dyDescent="0.35">
      <c r="A47" s="2">
        <f t="shared" si="1"/>
        <v>44</v>
      </c>
      <c r="B47">
        <v>-1.0748501156519588</v>
      </c>
      <c r="C47">
        <f t="shared" si="2"/>
        <v>7.4798200466140621</v>
      </c>
      <c r="E47" s="2"/>
      <c r="Y47" s="2"/>
    </row>
    <row r="48" spans="1:25" x14ac:dyDescent="0.35">
      <c r="A48" s="2">
        <f t="shared" si="1"/>
        <v>45</v>
      </c>
      <c r="B48">
        <v>1.7738103479768892</v>
      </c>
      <c r="C48">
        <f t="shared" si="2"/>
        <v>9.7657383666225144</v>
      </c>
      <c r="E48" s="2"/>
      <c r="Y48" s="2"/>
    </row>
    <row r="49" spans="1:25" x14ac:dyDescent="0.35">
      <c r="A49" s="2">
        <f t="shared" si="1"/>
        <v>46</v>
      </c>
      <c r="B49">
        <v>-0.96159497995241328</v>
      </c>
      <c r="C49">
        <f t="shared" si="2"/>
        <v>7.9447003666965932</v>
      </c>
      <c r="E49" s="2"/>
      <c r="Y49" s="2"/>
    </row>
    <row r="50" spans="1:25" x14ac:dyDescent="0.35">
      <c r="A50" s="2">
        <f t="shared" si="1"/>
        <v>47</v>
      </c>
      <c r="B50">
        <v>-1.348796891215885</v>
      </c>
      <c r="C50">
        <f t="shared" si="2"/>
        <v>6.8290832554627521</v>
      </c>
      <c r="E50" s="2"/>
      <c r="Y50" s="2"/>
    </row>
    <row r="51" spans="1:25" x14ac:dyDescent="0.35">
      <c r="A51" s="2">
        <f t="shared" si="1"/>
        <v>48</v>
      </c>
      <c r="B51">
        <v>0.18934575003145279</v>
      </c>
      <c r="C51">
        <f t="shared" si="2"/>
        <v>7.9209790522165529</v>
      </c>
      <c r="E51" s="2"/>
      <c r="Y51" s="2"/>
    </row>
    <row r="52" spans="1:25" x14ac:dyDescent="0.35">
      <c r="A52" s="2">
        <f t="shared" si="1"/>
        <v>49</v>
      </c>
      <c r="B52">
        <v>-2.2171935642462177</v>
      </c>
      <c r="C52">
        <f t="shared" si="2"/>
        <v>5.9511980566404041</v>
      </c>
      <c r="E52" s="2"/>
      <c r="Y52" s="2"/>
    </row>
    <row r="53" spans="1:25" x14ac:dyDescent="0.35">
      <c r="A53" s="2">
        <f t="shared" si="1"/>
        <v>50</v>
      </c>
      <c r="B53">
        <v>-0.15611584341500756</v>
      </c>
      <c r="C53">
        <f t="shared" si="2"/>
        <v>7.2243633792411535</v>
      </c>
      <c r="E53" s="2"/>
      <c r="Y53" s="2"/>
    </row>
    <row r="54" spans="1:25" x14ac:dyDescent="0.35">
      <c r="A54" s="2">
        <f t="shared" si="1"/>
        <v>51</v>
      </c>
      <c r="B54">
        <v>0.1487533713317542</v>
      </c>
      <c r="C54">
        <f t="shared" si="2"/>
        <v>8.0384987230282157</v>
      </c>
      <c r="E54" s="2"/>
      <c r="Y54" s="2"/>
    </row>
    <row r="55" spans="1:25" x14ac:dyDescent="0.35">
      <c r="A55" s="2">
        <f t="shared" si="1"/>
        <v>52</v>
      </c>
      <c r="B55">
        <v>-0.47544656135152197</v>
      </c>
      <c r="C55">
        <f t="shared" si="2"/>
        <v>7.7399529278597647</v>
      </c>
      <c r="E55" s="2"/>
      <c r="Y55" s="2"/>
    </row>
    <row r="56" spans="1:25" x14ac:dyDescent="0.35">
      <c r="A56" s="2">
        <f t="shared" si="1"/>
        <v>53</v>
      </c>
      <c r="B56">
        <v>0.85919497639068354</v>
      </c>
      <c r="C56">
        <f t="shared" si="2"/>
        <v>8.9551761475345906</v>
      </c>
      <c r="E56" s="2"/>
      <c r="Y56" s="2"/>
    </row>
    <row r="57" spans="1:25" x14ac:dyDescent="0.35">
      <c r="A57" s="2">
        <f t="shared" si="1"/>
        <v>54</v>
      </c>
      <c r="B57">
        <v>1.3246162518823317</v>
      </c>
      <c r="C57">
        <f t="shared" si="2"/>
        <v>9.9066867108961674</v>
      </c>
      <c r="E57" s="2"/>
      <c r="Y57" s="2"/>
    </row>
    <row r="58" spans="1:25" x14ac:dyDescent="0.35">
      <c r="A58" s="2">
        <f t="shared" si="1"/>
        <v>55</v>
      </c>
      <c r="B58">
        <v>1.2039291261462839</v>
      </c>
      <c r="C58">
        <f t="shared" si="2"/>
        <v>10.16660381050475</v>
      </c>
      <c r="E58" s="2"/>
      <c r="Y58" s="2"/>
    </row>
    <row r="59" spans="1:25" x14ac:dyDescent="0.35">
      <c r="A59" s="2">
        <f t="shared" si="1"/>
        <v>56</v>
      </c>
      <c r="B59">
        <v>4.9959592389363885E-2</v>
      </c>
      <c r="C59">
        <f t="shared" si="2"/>
        <v>9.1166011165912639</v>
      </c>
      <c r="E59" s="2"/>
      <c r="Y59" s="2"/>
    </row>
    <row r="60" spans="1:25" x14ac:dyDescent="0.35">
      <c r="A60" s="2">
        <f t="shared" si="1"/>
        <v>57</v>
      </c>
      <c r="B60">
        <v>-1.1481030425994976</v>
      </c>
      <c r="C60">
        <f t="shared" si="2"/>
        <v>7.4985374040370072</v>
      </c>
      <c r="E60" s="2"/>
      <c r="Y60" s="2"/>
    </row>
    <row r="61" spans="1:25" x14ac:dyDescent="0.35">
      <c r="A61" s="2">
        <f t="shared" si="1"/>
        <v>58</v>
      </c>
      <c r="B61">
        <v>-1.2999610098507186</v>
      </c>
      <c r="C61">
        <f t="shared" si="2"/>
        <v>6.6994539517640845</v>
      </c>
      <c r="E61" s="2"/>
      <c r="Y61" s="2"/>
    </row>
    <row r="62" spans="1:25" x14ac:dyDescent="0.35">
      <c r="A62" s="2">
        <f t="shared" si="1"/>
        <v>59</v>
      </c>
      <c r="B62">
        <v>2.3091411480625066</v>
      </c>
      <c r="C62">
        <f t="shared" si="2"/>
        <v>9.9889227287681415</v>
      </c>
      <c r="E62" s="2"/>
      <c r="Y62" s="2"/>
    </row>
    <row r="63" spans="1:25" x14ac:dyDescent="0.35">
      <c r="A63" s="2">
        <f t="shared" si="1"/>
        <v>60</v>
      </c>
      <c r="B63">
        <v>-0.42761844974413893</v>
      </c>
      <c r="C63">
        <f t="shared" si="2"/>
        <v>8.567950641763117</v>
      </c>
      <c r="E63" s="2"/>
      <c r="Y63" s="2"/>
    </row>
    <row r="64" spans="1:25" x14ac:dyDescent="0.35">
      <c r="A64" s="2">
        <f t="shared" si="1"/>
        <v>61</v>
      </c>
      <c r="B64">
        <v>2.7134767554812296</v>
      </c>
      <c r="C64">
        <f t="shared" si="2"/>
        <v>11.140657012186477</v>
      </c>
      <c r="E64" s="2"/>
      <c r="Y64" s="2"/>
    </row>
    <row r="65" spans="1:25" x14ac:dyDescent="0.35">
      <c r="A65" s="2">
        <f t="shared" si="1"/>
        <v>62</v>
      </c>
      <c r="B65">
        <v>1.4055530411870729</v>
      </c>
      <c r="C65">
        <f t="shared" si="2"/>
        <v>10.861815846061663</v>
      </c>
      <c r="E65" s="2"/>
      <c r="Y65" s="2"/>
    </row>
    <row r="66" spans="1:25" x14ac:dyDescent="0.35">
      <c r="A66" s="2">
        <f t="shared" si="1"/>
        <v>63</v>
      </c>
      <c r="B66">
        <v>-2.3970970128170634</v>
      </c>
      <c r="C66">
        <f t="shared" si="2"/>
        <v>6.9476293256076023</v>
      </c>
      <c r="E66" s="2"/>
      <c r="Y66" s="2"/>
    </row>
    <row r="67" spans="1:25" x14ac:dyDescent="0.35">
      <c r="A67" s="2">
        <f t="shared" si="1"/>
        <v>64</v>
      </c>
      <c r="B67">
        <v>-1.3982167784378965</v>
      </c>
      <c r="C67">
        <f t="shared" si="2"/>
        <v>6.380834951805145</v>
      </c>
      <c r="E67" s="2"/>
      <c r="Y67" s="2"/>
    </row>
    <row r="68" spans="1:25" x14ac:dyDescent="0.35">
      <c r="A68" s="2">
        <f t="shared" si="1"/>
        <v>65</v>
      </c>
      <c r="B68">
        <v>1.5203453639068958</v>
      </c>
      <c r="C68">
        <f t="shared" si="2"/>
        <v>9.0726793446289538</v>
      </c>
      <c r="E68" s="2"/>
      <c r="Y68" s="2"/>
    </row>
    <row r="69" spans="1:25" x14ac:dyDescent="0.35">
      <c r="A69" s="2">
        <f t="shared" si="1"/>
        <v>66</v>
      </c>
      <c r="B69">
        <v>-1.796693354333766</v>
      </c>
      <c r="C69">
        <f t="shared" si="2"/>
        <v>6.832378383517816</v>
      </c>
      <c r="E69" s="2"/>
      <c r="Y69" s="2"/>
    </row>
    <row r="70" spans="1:25" x14ac:dyDescent="0.35">
      <c r="A70" s="2">
        <f t="shared" ref="A70:A103" si="6">A69+1</f>
        <v>67</v>
      </c>
      <c r="B70">
        <v>-0.38337016660247258</v>
      </c>
      <c r="C70">
        <f t="shared" ref="C70:C103" si="7">5+0.4*C69+B70</f>
        <v>7.3495811868046541</v>
      </c>
      <c r="E70" s="2"/>
      <c r="Y70" s="2"/>
    </row>
    <row r="71" spans="1:25" x14ac:dyDescent="0.35">
      <c r="A71" s="2">
        <f t="shared" si="6"/>
        <v>68</v>
      </c>
      <c r="B71">
        <v>0.7237406021617061</v>
      </c>
      <c r="C71">
        <f t="shared" si="7"/>
        <v>8.6635730768835675</v>
      </c>
      <c r="E71" s="2"/>
      <c r="Y71" s="2"/>
    </row>
    <row r="72" spans="1:25" x14ac:dyDescent="0.35">
      <c r="A72" s="2">
        <f t="shared" si="6"/>
        <v>69</v>
      </c>
      <c r="B72">
        <v>0.15450598594324805</v>
      </c>
      <c r="C72">
        <f t="shared" si="7"/>
        <v>8.6199352166966747</v>
      </c>
      <c r="E72" s="2"/>
      <c r="Y72" s="2"/>
    </row>
    <row r="73" spans="1:25" x14ac:dyDescent="0.35">
      <c r="A73" s="2">
        <f t="shared" si="6"/>
        <v>70</v>
      </c>
      <c r="B73">
        <v>0.63496088513469295</v>
      </c>
      <c r="C73">
        <f t="shared" si="7"/>
        <v>9.0829349718133621</v>
      </c>
      <c r="E73" s="2"/>
      <c r="Y73" s="2"/>
    </row>
    <row r="74" spans="1:25" x14ac:dyDescent="0.35">
      <c r="A74" s="2">
        <f t="shared" si="6"/>
        <v>71</v>
      </c>
      <c r="B74">
        <v>0.54648580305162842</v>
      </c>
      <c r="C74">
        <f t="shared" si="7"/>
        <v>9.1796597917769738</v>
      </c>
      <c r="E74" s="2"/>
      <c r="Y74" s="2"/>
    </row>
    <row r="75" spans="1:25" x14ac:dyDescent="0.35">
      <c r="A75" s="2">
        <f t="shared" si="6"/>
        <v>72</v>
      </c>
      <c r="B75">
        <v>-1.8232742163593527</v>
      </c>
      <c r="C75">
        <f t="shared" si="7"/>
        <v>6.848589700351436</v>
      </c>
      <c r="E75" s="2"/>
      <c r="Y75" s="2"/>
    </row>
    <row r="76" spans="1:25" x14ac:dyDescent="0.35">
      <c r="A76" s="2">
        <f t="shared" si="6"/>
        <v>73</v>
      </c>
      <c r="B76">
        <v>1.075018827880697E-2</v>
      </c>
      <c r="C76">
        <f t="shared" si="7"/>
        <v>7.7501860684193806</v>
      </c>
      <c r="E76" s="2"/>
      <c r="Y76" s="2"/>
    </row>
    <row r="77" spans="1:25" x14ac:dyDescent="0.35">
      <c r="A77" s="2">
        <f t="shared" si="6"/>
        <v>74</v>
      </c>
      <c r="B77">
        <v>0.73307753821250599</v>
      </c>
      <c r="C77">
        <f t="shared" si="7"/>
        <v>8.8331519655802584</v>
      </c>
      <c r="E77" s="2"/>
      <c r="Y77" s="2"/>
    </row>
    <row r="78" spans="1:25" x14ac:dyDescent="0.35">
      <c r="A78" s="2">
        <f t="shared" si="6"/>
        <v>75</v>
      </c>
      <c r="B78">
        <v>0.83783470743166344</v>
      </c>
      <c r="C78">
        <f t="shared" si="7"/>
        <v>9.3710954936637663</v>
      </c>
      <c r="E78" s="2"/>
      <c r="Y78" s="2"/>
    </row>
    <row r="79" spans="1:25" x14ac:dyDescent="0.35">
      <c r="A79" s="2">
        <f t="shared" si="6"/>
        <v>76</v>
      </c>
      <c r="B79">
        <v>-9.5603721077263268E-2</v>
      </c>
      <c r="C79">
        <f t="shared" si="7"/>
        <v>8.6528344763882448</v>
      </c>
      <c r="E79" s="2"/>
      <c r="Y79" s="2"/>
    </row>
    <row r="80" spans="1:25" x14ac:dyDescent="0.35">
      <c r="A80" s="2">
        <f t="shared" si="6"/>
        <v>77</v>
      </c>
      <c r="B80">
        <v>0.79533209633253321</v>
      </c>
      <c r="C80">
        <f t="shared" si="7"/>
        <v>9.2564658868878311</v>
      </c>
      <c r="E80" s="2"/>
      <c r="Y80" s="2"/>
    </row>
    <row r="81" spans="1:25" x14ac:dyDescent="0.35">
      <c r="A81" s="2">
        <f t="shared" si="6"/>
        <v>78</v>
      </c>
      <c r="B81">
        <v>0.94881052998886894</v>
      </c>
      <c r="C81">
        <f t="shared" si="7"/>
        <v>9.6513968847440008</v>
      </c>
      <c r="E81" s="2"/>
      <c r="Y81" s="2"/>
    </row>
    <row r="82" spans="1:25" x14ac:dyDescent="0.35">
      <c r="A82" s="2">
        <f t="shared" si="6"/>
        <v>79</v>
      </c>
      <c r="B82">
        <v>-2.2091954953374748</v>
      </c>
      <c r="C82">
        <f t="shared" si="7"/>
        <v>6.6513632585601243</v>
      </c>
      <c r="E82" s="2"/>
      <c r="Y82" s="2"/>
    </row>
    <row r="83" spans="1:25" x14ac:dyDescent="0.35">
      <c r="A83" s="2">
        <f t="shared" si="6"/>
        <v>80</v>
      </c>
      <c r="B83">
        <v>0.58428471659950154</v>
      </c>
      <c r="C83">
        <f t="shared" si="7"/>
        <v>8.2448300200235511</v>
      </c>
      <c r="E83" s="2"/>
      <c r="Y83" s="2"/>
    </row>
    <row r="84" spans="1:25" x14ac:dyDescent="0.35">
      <c r="A84" s="2">
        <f t="shared" si="6"/>
        <v>81</v>
      </c>
      <c r="B84">
        <v>-2.2565728658251021</v>
      </c>
      <c r="C84">
        <f t="shared" si="7"/>
        <v>6.0413591421843176</v>
      </c>
      <c r="E84" s="2"/>
      <c r="Y84" s="2"/>
    </row>
    <row r="85" spans="1:25" x14ac:dyDescent="0.35">
      <c r="A85" s="2">
        <f t="shared" si="6"/>
        <v>82</v>
      </c>
      <c r="B85">
        <v>0.23281908394472797</v>
      </c>
      <c r="C85">
        <f t="shared" si="7"/>
        <v>7.6493627408184555</v>
      </c>
      <c r="E85" s="2"/>
      <c r="Y85" s="2"/>
    </row>
    <row r="86" spans="1:25" x14ac:dyDescent="0.35">
      <c r="A86" s="2">
        <f t="shared" si="6"/>
        <v>83</v>
      </c>
      <c r="B86">
        <v>0.49524033527740019</v>
      </c>
      <c r="C86">
        <f t="shared" si="7"/>
        <v>8.5549854316047824</v>
      </c>
      <c r="E86" s="2"/>
      <c r="Y86" s="2"/>
    </row>
    <row r="87" spans="1:25" x14ac:dyDescent="0.35">
      <c r="A87" s="2">
        <f t="shared" si="6"/>
        <v>84</v>
      </c>
      <c r="B87">
        <v>0.89450133380532859</v>
      </c>
      <c r="C87">
        <f t="shared" si="7"/>
        <v>9.3164955064472412</v>
      </c>
      <c r="E87" s="2"/>
      <c r="Y87" s="2"/>
    </row>
    <row r="88" spans="1:25" x14ac:dyDescent="0.35">
      <c r="A88" s="2">
        <f t="shared" si="6"/>
        <v>85</v>
      </c>
      <c r="B88">
        <v>0.66143975641931108</v>
      </c>
      <c r="C88">
        <f t="shared" si="7"/>
        <v>9.3880379589982077</v>
      </c>
      <c r="E88" s="2"/>
      <c r="Y88" s="2"/>
    </row>
    <row r="89" spans="1:25" x14ac:dyDescent="0.35">
      <c r="A89" s="2">
        <f t="shared" si="6"/>
        <v>86</v>
      </c>
      <c r="B89">
        <v>6.3199556908929588E-2</v>
      </c>
      <c r="C89">
        <f t="shared" si="7"/>
        <v>8.8184147405082118</v>
      </c>
      <c r="E89" s="2"/>
      <c r="Y89" s="2"/>
    </row>
    <row r="90" spans="1:25" x14ac:dyDescent="0.35">
      <c r="A90" s="2">
        <f t="shared" si="6"/>
        <v>87</v>
      </c>
      <c r="B90">
        <v>0.38254277742889303</v>
      </c>
      <c r="C90">
        <f t="shared" si="7"/>
        <v>8.9099086736321791</v>
      </c>
      <c r="E90" s="2"/>
      <c r="Y90" s="2"/>
    </row>
    <row r="91" spans="1:25" x14ac:dyDescent="0.35">
      <c r="A91" s="2">
        <f t="shared" si="6"/>
        <v>88</v>
      </c>
      <c r="B91">
        <v>-6.7312472198635689E-2</v>
      </c>
      <c r="C91">
        <f t="shared" si="7"/>
        <v>8.4966509972542372</v>
      </c>
      <c r="E91" s="2"/>
      <c r="Y91" s="2"/>
    </row>
    <row r="92" spans="1:25" x14ac:dyDescent="0.35">
      <c r="A92" s="2">
        <f t="shared" si="6"/>
        <v>89</v>
      </c>
      <c r="B92">
        <v>1.1971018891493823</v>
      </c>
      <c r="C92">
        <f t="shared" si="7"/>
        <v>9.5957622880510769</v>
      </c>
      <c r="E92" s="2"/>
      <c r="Y92" s="2"/>
    </row>
    <row r="93" spans="1:25" x14ac:dyDescent="0.35">
      <c r="A93" s="2">
        <f t="shared" si="6"/>
        <v>90</v>
      </c>
      <c r="B93">
        <v>0.59579933443828115</v>
      </c>
      <c r="C93">
        <f t="shared" si="7"/>
        <v>9.4341042496587111</v>
      </c>
      <c r="E93" s="2"/>
      <c r="Y93" s="2"/>
    </row>
    <row r="94" spans="1:25" x14ac:dyDescent="0.35">
      <c r="A94" s="2">
        <f t="shared" si="6"/>
        <v>91</v>
      </c>
      <c r="B94">
        <v>-0.41866766867043603</v>
      </c>
      <c r="C94">
        <f t="shared" si="7"/>
        <v>8.3549740311930485</v>
      </c>
      <c r="E94" s="2"/>
      <c r="Y94" s="2"/>
    </row>
    <row r="95" spans="1:25" x14ac:dyDescent="0.35">
      <c r="A95" s="2">
        <f t="shared" si="6"/>
        <v>92</v>
      </c>
      <c r="B95">
        <v>0.49549703119367106</v>
      </c>
      <c r="C95">
        <f t="shared" si="7"/>
        <v>8.8374866436708892</v>
      </c>
      <c r="E95" s="2"/>
      <c r="Y95" s="2"/>
    </row>
    <row r="96" spans="1:25" x14ac:dyDescent="0.35">
      <c r="A96" s="2">
        <f t="shared" si="6"/>
        <v>93</v>
      </c>
      <c r="B96">
        <v>-0.73198957727372738</v>
      </c>
      <c r="C96">
        <f t="shared" si="7"/>
        <v>7.8030050801946294</v>
      </c>
      <c r="E96" s="2"/>
      <c r="Y96" s="2"/>
    </row>
    <row r="97" spans="1:25" x14ac:dyDescent="0.35">
      <c r="A97" s="2">
        <f t="shared" si="6"/>
        <v>94</v>
      </c>
      <c r="B97">
        <v>-1.689069405111556</v>
      </c>
      <c r="C97">
        <f t="shared" si="7"/>
        <v>6.432132626966296</v>
      </c>
      <c r="E97" s="2"/>
      <c r="Y97" s="2"/>
    </row>
    <row r="98" spans="1:25" x14ac:dyDescent="0.35">
      <c r="A98" s="2">
        <f t="shared" si="6"/>
        <v>95</v>
      </c>
      <c r="B98">
        <v>0.63418513232695806</v>
      </c>
      <c r="C98">
        <f t="shared" si="7"/>
        <v>8.2070381831134771</v>
      </c>
      <c r="E98" s="2"/>
      <c r="Y98" s="2"/>
    </row>
    <row r="99" spans="1:25" x14ac:dyDescent="0.35">
      <c r="A99" s="2">
        <f t="shared" si="6"/>
        <v>96</v>
      </c>
      <c r="B99">
        <v>-1.3893141203729287</v>
      </c>
      <c r="C99">
        <f t="shared" si="7"/>
        <v>6.8935011528724619</v>
      </c>
      <c r="E99" s="2"/>
      <c r="Y99" s="2"/>
    </row>
    <row r="100" spans="1:25" x14ac:dyDescent="0.35">
      <c r="A100" s="2">
        <f t="shared" si="6"/>
        <v>97</v>
      </c>
      <c r="B100">
        <v>-1.1760428057670618</v>
      </c>
      <c r="C100">
        <f t="shared" si="7"/>
        <v>6.5813576553819226</v>
      </c>
      <c r="E100" s="2"/>
      <c r="Y100" s="2"/>
    </row>
    <row r="101" spans="1:25" x14ac:dyDescent="0.35">
      <c r="A101" s="2">
        <f t="shared" si="6"/>
        <v>98</v>
      </c>
      <c r="B101">
        <v>-0.90942951113553827</v>
      </c>
      <c r="C101">
        <f t="shared" si="7"/>
        <v>6.7231135510172306</v>
      </c>
      <c r="E101" s="2"/>
      <c r="Y101" s="2"/>
    </row>
    <row r="102" spans="1:25" x14ac:dyDescent="0.35">
      <c r="A102" s="2">
        <f t="shared" si="6"/>
        <v>99</v>
      </c>
      <c r="B102">
        <v>-2.0861429707489747</v>
      </c>
      <c r="C102">
        <f t="shared" si="7"/>
        <v>5.6031024496579178</v>
      </c>
      <c r="E102" s="2"/>
      <c r="Y102" s="2"/>
    </row>
    <row r="103" spans="1:25" x14ac:dyDescent="0.35">
      <c r="A103" s="2">
        <f t="shared" si="6"/>
        <v>100</v>
      </c>
      <c r="B103" s="16">
        <v>1.0086025406962058</v>
      </c>
      <c r="C103" s="16">
        <f t="shared" si="7"/>
        <v>8.2498435205593736</v>
      </c>
      <c r="E103" s="2"/>
      <c r="Y103" s="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2025-01-21T12:28:31Z</dcterms:created>
  <dcterms:modified xsi:type="dcterms:W3CDTF">2025-01-21T12:32:40Z</dcterms:modified>
</cp:coreProperties>
</file>