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957F90A7-2217-4B95-9185-4B0F0C074549}" xr6:coauthVersionLast="47" xr6:coauthVersionMax="47" xr10:uidLastSave="{00000000-0000-0000-0000-000000000000}"/>
  <bookViews>
    <workbookView xWindow="-110" yWindow="-110" windowWidth="19420" windowHeight="10300" xr2:uid="{DD388F01-6DD8-4620-84A1-1518BA6016BB}"/>
  </bookViews>
  <sheets>
    <sheet name="Title" sheetId="2" r:id="rId1"/>
    <sheet name="Norm Box Plot" sheetId="1" r:id="rId2"/>
  </sheets>
  <externalReferences>
    <externalReference r:id="rId3"/>
  </externalReferences>
  <definedNames>
    <definedName name="DataRange">#REF!</definedName>
    <definedName name="DataRang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I27" i="1"/>
  <c r="F27" i="1"/>
  <c r="D27" i="1"/>
  <c r="K26" i="1"/>
  <c r="I26" i="1"/>
  <c r="F26" i="1"/>
  <c r="D26" i="1"/>
  <c r="F23" i="1"/>
  <c r="I16" i="1"/>
  <c r="I15" i="1"/>
  <c r="D23" i="1"/>
  <c r="D24" i="1" s="1"/>
  <c r="I19" i="1"/>
  <c r="D19" i="1"/>
  <c r="I18" i="1"/>
  <c r="D18" i="1"/>
  <c r="D16" i="1"/>
  <c r="D15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<sst xmlns="http://schemas.openxmlformats.org/spreadsheetml/2006/main" count="32" uniqueCount="23">
  <si>
    <t>Test for normality/symmetry using Box Plot and Skewness/Kurtosis</t>
  </si>
  <si>
    <t>Data</t>
  </si>
  <si>
    <t>Box Plot</t>
  </si>
  <si>
    <t>Min</t>
  </si>
  <si>
    <t>Q1-Min</t>
  </si>
  <si>
    <t>Med-Q1</t>
  </si>
  <si>
    <t>Q3-Med</t>
  </si>
  <si>
    <t>Max-Q3</t>
  </si>
  <si>
    <t>Mean</t>
  </si>
  <si>
    <t>Skewness and Kurtosis (Sample)</t>
  </si>
  <si>
    <t>Skewness and Kurtosis (Population)</t>
  </si>
  <si>
    <t>Skew</t>
  </si>
  <si>
    <t>Kurt</t>
  </si>
  <si>
    <t>S.E. Skew</t>
  </si>
  <si>
    <t>S.E. Kurt</t>
  </si>
  <si>
    <t>JB Test</t>
  </si>
  <si>
    <t>JB</t>
  </si>
  <si>
    <t>p-value</t>
  </si>
  <si>
    <t>=CHISQ.DIST.RT(D21,2)</t>
  </si>
  <si>
    <t>Real Statistics Using Excel</t>
  </si>
  <si>
    <t>Updated</t>
  </si>
  <si>
    <t>Copyright © 2013 - 2025 Charles Zaiontz</t>
  </si>
  <si>
    <t>Analysis of Skewness and Kurtosis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</si>
</sst>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0" xfId="0" quotePrefix="1"/>
    <xf numFmtId="1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Box Plot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'Norm Box Plot'!$C$6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4F81BD"/>
                  </a:solidFill>
                </a14:hiddenFill>
              </a:ext>
            </a:extLst>
          </c:spPr>
          <c:invertIfNegative val="0"/>
          <c:cat>
            <c:strRef>
              <c:f>'Norm Box Plot'!$D$5</c:f>
              <c:strCache>
                <c:ptCount val="1"/>
                <c:pt idx="0">
                  <c:v>Data</c:v>
                </c:pt>
              </c:strCache>
            </c:strRef>
          </c:cat>
          <c:val>
            <c:numRef>
              <c:f>'Norm Box Plot'!$D$6</c:f>
              <c:numCache>
                <c:formatCode>0.0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0-495F-9141-EF88FF40FB53}"/>
            </c:ext>
          </c:extLst>
        </c:ser>
        <c:ser>
          <c:idx val="1"/>
          <c:order val="1"/>
          <c:tx>
            <c:strRef>
              <c:f>'Norm Box Plot'!$C$7</c:f>
              <c:strCache>
                <c:ptCount val="1"/>
                <c:pt idx="0">
                  <c:v>Q1-Min</c:v>
                </c:pt>
              </c:strCache>
            </c:strRef>
          </c:tx>
          <c:spPr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C0504D"/>
                  </a:solidFill>
                </a14:hiddenFill>
              </a:ext>
            </a:extLst>
          </c:spPr>
          <c:invertIfNegative val="0"/>
          <c:errBars>
            <c:errBarType val="minus"/>
            <c:errValType val="percentage"/>
            <c:noEndCap val="0"/>
            <c:val val="100"/>
          </c:errBars>
          <c:cat>
            <c:strRef>
              <c:f>'Norm Box Plot'!$D$5</c:f>
              <c:strCache>
                <c:ptCount val="1"/>
                <c:pt idx="0">
                  <c:v>Data</c:v>
                </c:pt>
              </c:strCache>
            </c:strRef>
          </c:cat>
          <c:val>
            <c:numRef>
              <c:f>'Norm Box Plot'!$D$7</c:f>
              <c:numCache>
                <c:formatCode>0.0</c:formatCode>
                <c:ptCount val="1"/>
                <c:pt idx="0">
                  <c:v>1.3000000000000007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0-495F-9141-EF88FF40FB53}"/>
            </c:ext>
          </c:extLst>
        </c:ser>
        <c:ser>
          <c:idx val="2"/>
          <c:order val="2"/>
          <c:tx>
            <c:strRef>
              <c:f>'Norm Box Plot'!$C$8</c:f>
              <c:strCache>
                <c:ptCount val="1"/>
                <c:pt idx="0">
                  <c:v>Med-Q1</c:v>
                </c:pt>
              </c:strCache>
            </c:strRef>
          </c:tx>
          <c:invertIfNegative val="0"/>
          <c:cat>
            <c:strRef>
              <c:f>'Norm Box Plot'!$D$5</c:f>
              <c:strCache>
                <c:ptCount val="1"/>
                <c:pt idx="0">
                  <c:v>Data</c:v>
                </c:pt>
              </c:strCache>
            </c:strRef>
          </c:cat>
          <c:val>
            <c:numRef>
              <c:f>'Norm Box Plot'!$D$8</c:f>
              <c:numCache>
                <c:formatCode>0.0</c:formatCode>
                <c:ptCount val="1"/>
                <c:pt idx="0">
                  <c:v>1.6499999999999986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40-495F-9141-EF88FF40FB53}"/>
            </c:ext>
          </c:extLst>
        </c:ser>
        <c:ser>
          <c:idx val="3"/>
          <c:order val="3"/>
          <c:tx>
            <c:strRef>
              <c:f>'Norm Box Plot'!$C$9</c:f>
              <c:strCache>
                <c:ptCount val="1"/>
                <c:pt idx="0">
                  <c:v>Q3-Med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'Norm Box Plot'!$D$10</c:f>
                <c:numCache>
                  <c:formatCode>General</c:formatCode>
                  <c:ptCount val="1"/>
                  <c:pt idx="0">
                    <c:v>1.8249999999999993</c:v>
                  </c:pt>
                </c:numCache>
              </c:numRef>
            </c:plus>
          </c:errBars>
          <c:cat>
            <c:strRef>
              <c:f>'Norm Box Plot'!$D$5</c:f>
              <c:strCache>
                <c:ptCount val="1"/>
                <c:pt idx="0">
                  <c:v>Data</c:v>
                </c:pt>
              </c:strCache>
            </c:strRef>
          </c:cat>
          <c:val>
            <c:numRef>
              <c:f>'Norm Box Plot'!$D$9</c:f>
              <c:numCache>
                <c:formatCode>0.0</c:formatCode>
                <c:ptCount val="1"/>
                <c:pt idx="0">
                  <c:v>2.9250000000000007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40-495F-9141-EF88FF40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3325736"/>
        <c:axId val="863326912"/>
      </c:barChart>
      <c:scatterChart>
        <c:scatterStyle val="lineMarker"/>
        <c:varyColors val="0"/>
        <c:ser>
          <c:idx val="4"/>
          <c:order val="4"/>
          <c:tx>
            <c:v>m</c:v>
          </c:tx>
          <c:spPr>
            <a:ln w="28575">
              <a:noFill/>
            </a:ln>
          </c:spPr>
          <c:marker>
            <c:symbol val="x"/>
            <c:size val="5"/>
            <c:spPr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'Norm Box Plot'!$D$11</c:f>
              <c:numCache>
                <c:formatCode>0.0</c:formatCode>
                <c:ptCount val="1"/>
                <c:pt idx="0">
                  <c:v>7.5499999999999989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40-495F-9141-EF88FF40F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325736"/>
        <c:axId val="863326912"/>
      </c:scatterChart>
      <c:catAx>
        <c:axId val="8633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63326912"/>
        <c:crosses val="autoZero"/>
        <c:auto val="1"/>
        <c:lblAlgn val="ctr"/>
        <c:lblOffset val="100"/>
        <c:noMultiLvlLbl val="0"/>
      </c:catAx>
      <c:valAx>
        <c:axId val="863326912"/>
        <c:scaling>
          <c:orientation val="minMax"/>
          <c:min val="2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63325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1838325</xdr:colOff>
      <xdr:row>0</xdr:row>
      <xdr:rowOff>52387</xdr:rowOff>
    </xdr:from>
    <xdr:to>
      <xdr:col>10</xdr:col>
      <xdr:colOff>952499</xdr:colOff>
      <xdr:row>11</xdr:row>
      <xdr:rowOff>105726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10858D-FC3E-4973-BBD3-2E53DCB89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Goodness%20of%20Fit%2026%20April%202022.xlsx" TargetMode="External"/><Relationship Id="rId1" Type="http://schemas.openxmlformats.org/officeDocument/2006/relationships/externalLinkPath" Target="/38f5cd2f1f925cfd/Documenti/A%20Real%20Statistics%202020/Examples/Real%20Statistics%20Examples%20Goodness%20of%20Fit%2026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Norm Histogram"/>
      <sheetName val="Norm QQ Plot 1"/>
      <sheetName val="Norm QQ Plot 2"/>
      <sheetName val="Norm Box Plot"/>
      <sheetName val="Log Trans"/>
      <sheetName val="Norm Chi-sq 1"/>
      <sheetName val="Norm Chi-sq 2"/>
      <sheetName val="KS A"/>
      <sheetName val="KS B"/>
      <sheetName val="Lil"/>
      <sheetName val="Lil 1"/>
      <sheetName val="SW 1"/>
      <sheetName val="SW 2"/>
      <sheetName val="SW 3"/>
      <sheetName val="SW 4"/>
      <sheetName val="DAgost"/>
      <sheetName val="KS 1"/>
      <sheetName val="KS 2"/>
      <sheetName val="KS 3"/>
      <sheetName val="AD 1"/>
      <sheetName val="AD 2"/>
      <sheetName val="AD 3"/>
      <sheetName val="AD2 1"/>
      <sheetName val="AD2 2"/>
      <sheetName val="AD2 2a"/>
      <sheetName val="GOF"/>
      <sheetName val="KS Table"/>
      <sheetName val="KS Table 1"/>
      <sheetName val="KS2 Table"/>
      <sheetName val="Lill Table"/>
      <sheetName val="Lill Table 1"/>
      <sheetName val="SW Table"/>
      <sheetName val="SW Table Formatted"/>
      <sheetName val="AD Table"/>
      <sheetName val="AD2 Table"/>
    </sheetNames>
    <sheetDataSet>
      <sheetData sheetId="0"/>
      <sheetData sheetId="1"/>
      <sheetData sheetId="2"/>
      <sheetData sheetId="3"/>
      <sheetData sheetId="4"/>
      <sheetData sheetId="5">
        <row r="5">
          <cell r="D5" t="str">
            <v>Data</v>
          </cell>
        </row>
        <row r="6">
          <cell r="C6" t="str">
            <v>Min</v>
          </cell>
          <cell r="D6">
            <v>4</v>
          </cell>
        </row>
        <row r="7">
          <cell r="C7" t="str">
            <v>Q1-Min</v>
          </cell>
          <cell r="D7">
            <v>1.3000000000000007</v>
          </cell>
        </row>
        <row r="8">
          <cell r="C8" t="str">
            <v>Med-Q1</v>
          </cell>
          <cell r="D8">
            <v>1.6499999999999986</v>
          </cell>
        </row>
        <row r="9">
          <cell r="C9" t="str">
            <v>Q3-Med</v>
          </cell>
          <cell r="D9">
            <v>2.9250000000000007</v>
          </cell>
        </row>
        <row r="10">
          <cell r="D10">
            <v>1.8249999999999993</v>
          </cell>
        </row>
        <row r="11">
          <cell r="D11">
            <v>7.5499999999999989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1556D-C292-4E9B-8629-1C1764B2219E}"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19</v>
      </c>
    </row>
    <row r="2" spans="1:2" x14ac:dyDescent="0.35">
      <c r="A2" t="s">
        <v>22</v>
      </c>
    </row>
    <row r="4" spans="1:2" x14ac:dyDescent="0.35">
      <c r="A4" t="s">
        <v>20</v>
      </c>
      <c r="B4" s="12">
        <v>45811</v>
      </c>
    </row>
    <row r="6" spans="1:2" x14ac:dyDescent="0.35">
      <c r="A6" s="13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8E64-56A2-4E8F-98D4-A3D072522341}">
  <dimension ref="A1:K27"/>
  <sheetViews>
    <sheetView zoomScaleNormal="100" workbookViewId="0"/>
  </sheetViews>
  <sheetFormatPr defaultRowHeight="14.5" x14ac:dyDescent="0.35"/>
  <cols>
    <col min="2" max="2" width="5.453125" customWidth="1"/>
    <col min="5" max="5" width="4.1796875" customWidth="1"/>
    <col min="6" max="6" width="35" customWidth="1"/>
    <col min="10" max="10" width="4.54296875" customWidth="1"/>
    <col min="11" max="11" width="34.1796875" customWidth="1"/>
  </cols>
  <sheetData>
    <row r="1" spans="1:9" x14ac:dyDescent="0.35">
      <c r="A1" s="1" t="s">
        <v>0</v>
      </c>
    </row>
    <row r="3" spans="1:9" x14ac:dyDescent="0.35">
      <c r="A3" s="2" t="s">
        <v>1</v>
      </c>
      <c r="C3" t="s">
        <v>2</v>
      </c>
    </row>
    <row r="4" spans="1:9" x14ac:dyDescent="0.35">
      <c r="A4" s="3">
        <v>4</v>
      </c>
    </row>
    <row r="5" spans="1:9" x14ac:dyDescent="0.35">
      <c r="A5" s="3">
        <v>4.7</v>
      </c>
      <c r="D5" s="4" t="str">
        <f>A3</f>
        <v>Data</v>
      </c>
    </row>
    <row r="6" spans="1:9" x14ac:dyDescent="0.35">
      <c r="A6" s="3">
        <v>4.9000000000000004</v>
      </c>
      <c r="C6" t="s">
        <v>3</v>
      </c>
      <c r="D6" s="5">
        <f>MIN(A4:A23)</f>
        <v>4</v>
      </c>
    </row>
    <row r="7" spans="1:9" x14ac:dyDescent="0.35">
      <c r="A7" s="3">
        <v>5</v>
      </c>
      <c r="C7" t="s">
        <v>4</v>
      </c>
      <c r="D7" s="6">
        <f>QUARTILE(A4:A23,1)-D6</f>
        <v>1.3000000000000007</v>
      </c>
    </row>
    <row r="8" spans="1:9" x14ac:dyDescent="0.35">
      <c r="A8" s="3">
        <v>5</v>
      </c>
      <c r="C8" t="s">
        <v>5</v>
      </c>
      <c r="D8" s="6">
        <f>MEDIAN(A4:A23)-QUARTILE(A4:A23,1)</f>
        <v>1.6499999999999986</v>
      </c>
    </row>
    <row r="9" spans="1:9" x14ac:dyDescent="0.35">
      <c r="A9" s="3">
        <v>5.4</v>
      </c>
      <c r="C9" t="s">
        <v>6</v>
      </c>
      <c r="D9" s="6">
        <f>QUARTILE(A4:A23,3)-MEDIAN(A4:A23)</f>
        <v>2.9250000000000007</v>
      </c>
    </row>
    <row r="10" spans="1:9" x14ac:dyDescent="0.35">
      <c r="A10" s="3">
        <v>5.5</v>
      </c>
      <c r="C10" t="s">
        <v>7</v>
      </c>
      <c r="D10" s="6">
        <f>MAX(A4:A23)-QUARTILE(A4:A23,3)</f>
        <v>1.8249999999999993</v>
      </c>
    </row>
    <row r="11" spans="1:9" x14ac:dyDescent="0.35">
      <c r="A11" s="3">
        <v>6.1</v>
      </c>
      <c r="C11" t="s">
        <v>8</v>
      </c>
      <c r="D11" s="7">
        <f>AVERAGE(A4:A23)</f>
        <v>7.5499999999999989</v>
      </c>
    </row>
    <row r="12" spans="1:9" x14ac:dyDescent="0.35">
      <c r="A12" s="3">
        <v>6.3</v>
      </c>
    </row>
    <row r="13" spans="1:9" x14ac:dyDescent="0.35">
      <c r="A13" s="3">
        <v>6.8</v>
      </c>
      <c r="C13" t="s">
        <v>9</v>
      </c>
      <c r="H13" t="s">
        <v>10</v>
      </c>
    </row>
    <row r="14" spans="1:9" x14ac:dyDescent="0.35">
      <c r="A14" s="3">
        <v>7.1</v>
      </c>
    </row>
    <row r="15" spans="1:9" x14ac:dyDescent="0.35">
      <c r="A15" s="3">
        <v>8</v>
      </c>
      <c r="C15" t="s">
        <v>11</v>
      </c>
      <c r="D15" s="8">
        <f>SKEW(A4:A23)</f>
        <v>0.23011951213947515</v>
      </c>
      <c r="H15" t="s">
        <v>11</v>
      </c>
      <c r="I15" s="8" t="e">
        <f ca="1">SKEWP(A4:A23)</f>
        <v>#NAME?</v>
      </c>
    </row>
    <row r="16" spans="1:9" x14ac:dyDescent="0.35">
      <c r="A16" s="3">
        <v>8.8000000000000007</v>
      </c>
      <c r="C16" t="s">
        <v>12</v>
      </c>
      <c r="D16" s="9">
        <f>KURT(A4:A23)</f>
        <v>-1.5311509783670325</v>
      </c>
      <c r="H16" t="s">
        <v>12</v>
      </c>
      <c r="I16" s="9" t="e">
        <f ca="1">KURTP(A4:A23)</f>
        <v>#NAME?</v>
      </c>
    </row>
    <row r="17" spans="1:11" x14ac:dyDescent="0.35">
      <c r="A17" s="3">
        <v>9.6999999999999993</v>
      </c>
    </row>
    <row r="18" spans="1:11" x14ac:dyDescent="0.35">
      <c r="A18" s="3">
        <v>9.8000000000000007</v>
      </c>
      <c r="C18" t="s">
        <v>13</v>
      </c>
      <c r="D18" s="8">
        <f>SQRT(6/COUNT(A4:A23))</f>
        <v>0.54772255750516607</v>
      </c>
      <c r="H18" t="s">
        <v>13</v>
      </c>
      <c r="I18" s="8">
        <f>SQRT(6/COUNT(A4:A23))</f>
        <v>0.54772255750516607</v>
      </c>
    </row>
    <row r="19" spans="1:11" x14ac:dyDescent="0.35">
      <c r="A19" s="3">
        <v>10.1</v>
      </c>
      <c r="C19" t="s">
        <v>14</v>
      </c>
      <c r="D19" s="9">
        <f>SQRT(24/COUNT(A4:A23))</f>
        <v>1.0954451150103321</v>
      </c>
      <c r="H19" t="s">
        <v>14</v>
      </c>
      <c r="I19" s="9">
        <f>SQRT(24/COUNT(A4:A23))</f>
        <v>1.0954451150103321</v>
      </c>
    </row>
    <row r="20" spans="1:11" x14ac:dyDescent="0.35">
      <c r="A20" s="3">
        <v>10.6</v>
      </c>
    </row>
    <row r="21" spans="1:11" x14ac:dyDescent="0.35">
      <c r="A21" s="3">
        <v>10.7</v>
      </c>
      <c r="C21" t="s">
        <v>15</v>
      </c>
    </row>
    <row r="22" spans="1:11" x14ac:dyDescent="0.35">
      <c r="A22" s="3">
        <v>10.8</v>
      </c>
    </row>
    <row r="23" spans="1:11" x14ac:dyDescent="0.35">
      <c r="A23" s="10">
        <v>11.7</v>
      </c>
      <c r="C23" t="s">
        <v>16</v>
      </c>
      <c r="D23" s="8">
        <f>COUNT(A4:A23)*(D15^2/6+D16^2/24)</f>
        <v>2.130202731686301</v>
      </c>
      <c r="F23" t="e">
        <f ca="1">FTEXT(D23)</f>
        <v>#NAME?</v>
      </c>
    </row>
    <row r="24" spans="1:11" x14ac:dyDescent="0.35">
      <c r="C24" t="s">
        <v>17</v>
      </c>
      <c r="D24" s="9">
        <f>CHIDIST(D23,2)</f>
        <v>0.34469291290854964</v>
      </c>
      <c r="F24" s="11" t="s">
        <v>18</v>
      </c>
      <c r="H24" t="s">
        <v>15</v>
      </c>
    </row>
    <row r="26" spans="1:11" x14ac:dyDescent="0.35">
      <c r="C26" t="s">
        <v>16</v>
      </c>
      <c r="D26" s="8" t="e">
        <f ca="1">JARQUE(A4:A23,FALSE)</f>
        <v>#NAME?</v>
      </c>
      <c r="F26" t="e">
        <f ca="1">FTEXT(D26)</f>
        <v>#NAME?</v>
      </c>
      <c r="H26" t="s">
        <v>16</v>
      </c>
      <c r="I26" s="8" t="e">
        <f ca="1">JARQUE(A4:A23)</f>
        <v>#NAME?</v>
      </c>
      <c r="K26" t="e">
        <f ca="1">FTEXT(I26)</f>
        <v>#NAME?</v>
      </c>
    </row>
    <row r="27" spans="1:11" x14ac:dyDescent="0.35">
      <c r="C27" t="s">
        <v>17</v>
      </c>
      <c r="D27" s="9" t="e">
        <f ca="1">JBTEST(A4:A23,FALSE)</f>
        <v>#NAME?</v>
      </c>
      <c r="F27" t="e">
        <f ca="1">FTEXT(D27)</f>
        <v>#NAME?</v>
      </c>
      <c r="H27" t="s">
        <v>17</v>
      </c>
      <c r="I27" s="9" t="e">
        <f ca="1">JBTEST(A4:A23)</f>
        <v>#NAME?</v>
      </c>
      <c r="K27" t="e">
        <f ca="1">FTEXT(I27)</f>
        <v>#NAME?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Norm Box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2025-06-03T08:10:14Z</dcterms:created>
  <dcterms:modified xsi:type="dcterms:W3CDTF">2025-06-03T08:12:26Z</dcterms:modified>
</cp:coreProperties>
</file>