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D97F5553-36BD-4954-AC02-D4A76A2BEEA1}" xr6:coauthVersionLast="47" xr6:coauthVersionMax="47" xr10:uidLastSave="{00000000-0000-0000-0000-000000000000}"/>
  <bookViews>
    <workbookView xWindow="-110" yWindow="-110" windowWidth="19420" windowHeight="10300" xr2:uid="{4808FEBD-0F9B-4496-A9A2-E8E6871D779B}"/>
  </bookViews>
  <sheets>
    <sheet name="Title" sheetId="2" r:id="rId1"/>
    <sheet name="Autocorr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" i="1" l="1" a="1"/>
  <c r="AC10" i="1" s="1"/>
  <c r="G14" i="1"/>
  <c r="Q14" i="1" s="1"/>
  <c r="G13" i="1"/>
  <c r="Q13" i="1" s="1"/>
  <c r="R14" i="1" s="1"/>
  <c r="G10" i="1"/>
  <c r="Q10" i="1" s="1"/>
  <c r="R11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F14" i="1"/>
  <c r="F13" i="1"/>
  <c r="F12" i="1"/>
  <c r="G12" i="1" s="1"/>
  <c r="Q12" i="1" s="1"/>
  <c r="R13" i="1" s="1"/>
  <c r="F11" i="1"/>
  <c r="G11" i="1" s="1"/>
  <c r="Q11" i="1" s="1"/>
  <c r="R12" i="1" s="1"/>
  <c r="F10" i="1"/>
  <c r="F9" i="1"/>
  <c r="G9" i="1" s="1"/>
  <c r="Q9" i="1" s="1"/>
  <c r="R10" i="1" s="1"/>
  <c r="F8" i="1"/>
  <c r="G8" i="1" s="1"/>
  <c r="Q8" i="1" s="1"/>
  <c r="R9" i="1" s="1"/>
  <c r="F7" i="1"/>
  <c r="G7" i="1" s="1"/>
  <c r="Q7" i="1" s="1"/>
  <c r="R8" i="1" s="1"/>
  <c r="F6" i="1"/>
  <c r="G6" i="1" s="1"/>
  <c r="Q6" i="1" s="1"/>
  <c r="R7" i="1" s="1"/>
  <c r="F4" i="1"/>
  <c r="G4" i="1" s="1"/>
  <c r="F4" i="1" a="1"/>
  <c r="F5" i="1" s="1"/>
  <c r="G5" i="1" s="1"/>
  <c r="Q5" i="1" s="1"/>
  <c r="AB5" i="1" l="1"/>
  <c r="AC5" i="1"/>
  <c r="AB7" i="1"/>
  <c r="AB11" i="1"/>
  <c r="AB6" i="1"/>
  <c r="AC6" i="1"/>
  <c r="AC7" i="1"/>
  <c r="AB8" i="1"/>
  <c r="AC8" i="1"/>
  <c r="AB9" i="1"/>
  <c r="AC11" i="1"/>
  <c r="AC12" i="1"/>
  <c r="AB12" i="1"/>
  <c r="AC9" i="1"/>
  <c r="AB4" i="1"/>
  <c r="AB10" i="1"/>
  <c r="AC4" i="1"/>
  <c r="G16" i="1"/>
  <c r="Q4" i="1"/>
  <c r="R5" i="1" s="1"/>
  <c r="R16" i="1" s="1"/>
  <c r="R6" i="1"/>
</calcChain>
</file>

<file path=xl/sharedStrings.xml><?xml version="1.0" encoding="utf-8"?>
<sst xmlns="http://schemas.openxmlformats.org/spreadsheetml/2006/main" count="16" uniqueCount="15">
  <si>
    <t>First-order autocorrelation</t>
  </si>
  <si>
    <t>Runs Test</t>
  </si>
  <si>
    <t>Year</t>
  </si>
  <si>
    <t>Rainfall</t>
  </si>
  <si>
    <t>Temp</t>
  </si>
  <si>
    <t>Yield</t>
  </si>
  <si>
    <t>Pred</t>
  </si>
  <si>
    <t>Residuals</t>
  </si>
  <si>
    <t>Res lag 0</t>
  </si>
  <si>
    <t>Res lag 1</t>
  </si>
  <si>
    <t>correl</t>
  </si>
  <si>
    <t>Real Statistics Using Excel</t>
  </si>
  <si>
    <t>Updated</t>
  </si>
  <si>
    <t>Copyright © 2013 - 2025 Charles Zaiontz</t>
  </si>
  <si>
    <t>Detecting Autocorrelation Graphically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</si>
</sst>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applyBorder="1" applyAlignment="1">
      <alignment horizontal="center"/>
    </xf>
    <xf numFmtId="0" fontId="0" fillId="0" borderId="6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Autocorr!$G$3</c:f>
              <c:strCache>
                <c:ptCount val="1"/>
                <c:pt idx="0">
                  <c:v>Residuals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Autocorr!$A$4:$A$14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Autocorr!$G$4:$G$14</c:f>
              <c:numCache>
                <c:formatCode>General</c:formatCode>
                <c:ptCount val="11"/>
                <c:pt idx="0">
                  <c:v>2.3212803510947921</c:v>
                </c:pt>
                <c:pt idx="1">
                  <c:v>1.3147927300481896</c:v>
                </c:pt>
                <c:pt idx="2">
                  <c:v>0.40366359776750471</c:v>
                </c:pt>
                <c:pt idx="3">
                  <c:v>7.3415064637707417E-2</c:v>
                </c:pt>
                <c:pt idx="4">
                  <c:v>-2.1610933549587301</c:v>
                </c:pt>
                <c:pt idx="5">
                  <c:v>-1.202833563898281</c:v>
                </c:pt>
                <c:pt idx="6">
                  <c:v>-0.80933072556408092</c:v>
                </c:pt>
                <c:pt idx="7">
                  <c:v>-1.2312169059771918</c:v>
                </c:pt>
                <c:pt idx="8">
                  <c:v>-0.41377665410485065</c:v>
                </c:pt>
                <c:pt idx="9">
                  <c:v>1.3298192052664319</c:v>
                </c:pt>
                <c:pt idx="10">
                  <c:v>0.37528025568860812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2A-4D15-B739-56E73C9FA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1696512"/>
        <c:axId val="481697296"/>
      </c:lineChart>
      <c:catAx>
        <c:axId val="48169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7296"/>
        <c:crosses val="autoZero"/>
        <c:auto val="1"/>
        <c:lblAlgn val="ctr"/>
        <c:lblOffset val="100"/>
        <c:noMultiLvlLbl val="0"/>
      </c:catAx>
      <c:valAx>
        <c:axId val="4816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Scatter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Autocorr!$Q$5:$Q$14</c:f>
              <c:numCache>
                <c:formatCode>General</c:formatCode>
                <c:ptCount val="10"/>
                <c:pt idx="0">
                  <c:v>1.3147927300481896</c:v>
                </c:pt>
                <c:pt idx="1">
                  <c:v>0.40366359776750471</c:v>
                </c:pt>
                <c:pt idx="2">
                  <c:v>7.3415064637707417E-2</c:v>
                </c:pt>
                <c:pt idx="3">
                  <c:v>-2.1610933549587301</c:v>
                </c:pt>
                <c:pt idx="4">
                  <c:v>-1.202833563898281</c:v>
                </c:pt>
                <c:pt idx="5">
                  <c:v>-0.80933072556408092</c:v>
                </c:pt>
                <c:pt idx="6">
                  <c:v>-1.2312169059771918</c:v>
                </c:pt>
                <c:pt idx="7">
                  <c:v>-0.41377665410485065</c:v>
                </c:pt>
                <c:pt idx="8">
                  <c:v>1.3298192052664319</c:v>
                </c:pt>
                <c:pt idx="9">
                  <c:v>0.37528025568860812</c:v>
                </c:pt>
              </c:numCache>
            </c:numRef>
          </c:xVal>
          <c:yVal>
            <c:numRef>
              <c:f>Autocorr!$R$5:$R$14</c:f>
              <c:numCache>
                <c:formatCode>General</c:formatCode>
                <c:ptCount val="10"/>
                <c:pt idx="0">
                  <c:v>2.3212803510947921</c:v>
                </c:pt>
                <c:pt idx="1">
                  <c:v>1.3147927300481896</c:v>
                </c:pt>
                <c:pt idx="2">
                  <c:v>0.40366359776750471</c:v>
                </c:pt>
                <c:pt idx="3">
                  <c:v>7.3415064637707417E-2</c:v>
                </c:pt>
                <c:pt idx="4">
                  <c:v>-2.1610933549587301</c:v>
                </c:pt>
                <c:pt idx="5">
                  <c:v>-1.202833563898281</c:v>
                </c:pt>
                <c:pt idx="6">
                  <c:v>-0.80933072556408092</c:v>
                </c:pt>
                <c:pt idx="7">
                  <c:v>-1.2312169059771918</c:v>
                </c:pt>
                <c:pt idx="8">
                  <c:v>-0.41377665410485065</c:v>
                </c:pt>
                <c:pt idx="9">
                  <c:v>1.3298192052664319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95-4153-B715-94499A80E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03176"/>
        <c:axId val="481697688"/>
      </c:scatterChart>
      <c:valAx>
        <c:axId val="481703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7688"/>
        <c:crosses val="autoZero"/>
        <c:crossBetween val="midCat"/>
      </c:valAx>
      <c:valAx>
        <c:axId val="481697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3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1</xdr:row>
      <xdr:rowOff>61912</xdr:rowOff>
    </xdr:from>
    <xdr:to>
      <xdr:col>14</xdr:col>
      <xdr:colOff>533400</xdr:colOff>
      <xdr:row>15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AC7B89-DC16-4949-8415-15D6F5325F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171450</xdr:colOff>
      <xdr:row>1</xdr:row>
      <xdr:rowOff>52387</xdr:rowOff>
    </xdr:from>
    <xdr:to>
      <xdr:col>25</xdr:col>
      <xdr:colOff>476250</xdr:colOff>
      <xdr:row>15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D48D0A-93DD-41E6-9E91-905420D97E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F5871-E69E-48AA-95EB-D1509BA216B7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10">
        <v>45946</v>
      </c>
    </row>
    <row r="6" spans="1:2" x14ac:dyDescent="0.35">
      <c r="A6" s="11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B30BA-DFA7-4903-A470-FA5E281A3C84}">
  <dimension ref="A1:AC16"/>
  <sheetViews>
    <sheetView workbookViewId="0"/>
  </sheetViews>
  <sheetFormatPr defaultRowHeight="14.5" x14ac:dyDescent="0.35"/>
  <cols>
    <col min="5" max="5" width="4.453125" customWidth="1"/>
  </cols>
  <sheetData>
    <row r="1" spans="1:29" x14ac:dyDescent="0.35">
      <c r="A1" s="1" t="s">
        <v>0</v>
      </c>
    </row>
    <row r="2" spans="1:29" x14ac:dyDescent="0.35">
      <c r="AB2" t="s">
        <v>1</v>
      </c>
    </row>
    <row r="3" spans="1:29" x14ac:dyDescent="0.35">
      <c r="A3" s="2" t="s">
        <v>2</v>
      </c>
      <c r="B3" s="2" t="s">
        <v>3</v>
      </c>
      <c r="C3" s="2" t="s">
        <v>4</v>
      </c>
      <c r="D3" s="2" t="s">
        <v>5</v>
      </c>
      <c r="F3" s="2" t="s">
        <v>6</v>
      </c>
      <c r="G3" s="2" t="s">
        <v>7</v>
      </c>
      <c r="Q3" s="2" t="s">
        <v>8</v>
      </c>
      <c r="R3" s="2" t="s">
        <v>9</v>
      </c>
    </row>
    <row r="4" spans="1:29" x14ac:dyDescent="0.35">
      <c r="A4" s="3">
        <v>2000</v>
      </c>
      <c r="B4" s="3">
        <v>30</v>
      </c>
      <c r="C4" s="3">
        <v>20</v>
      </c>
      <c r="D4" s="3">
        <v>65</v>
      </c>
      <c r="F4">
        <f t="array" ref="F4:F14">TREND(D4:D14,B4:C14)</f>
        <v>62.678719648905208</v>
      </c>
      <c r="G4">
        <f>D4-F4</f>
        <v>2.3212803510947921</v>
      </c>
      <c r="Q4">
        <f t="shared" ref="Q4:Q14" si="0">G4</f>
        <v>2.3212803510947921</v>
      </c>
      <c r="AB4" t="e">
        <f t="array" aca="1" ref="AB4:AC12" ca="1">RUNSTEST("++++-----++",TRUE,2)</f>
        <v>#NAME?</v>
      </c>
      <c r="AC4" s="5" t="e">
        <f ca="1"/>
        <v>#NAME?</v>
      </c>
    </row>
    <row r="5" spans="1:29" x14ac:dyDescent="0.35">
      <c r="A5" s="3">
        <f>A4+1</f>
        <v>2001</v>
      </c>
      <c r="B5" s="3">
        <v>23</v>
      </c>
      <c r="C5" s="3">
        <v>27</v>
      </c>
      <c r="D5" s="3">
        <v>62</v>
      </c>
      <c r="F5">
        <v>60.68520726995181</v>
      </c>
      <c r="G5">
        <f t="shared" ref="G5:G14" si="1">D5-F5</f>
        <v>1.3147927300481896</v>
      </c>
      <c r="Q5">
        <f t="shared" si="0"/>
        <v>1.3147927300481896</v>
      </c>
      <c r="R5">
        <f>Q4</f>
        <v>2.3212803510947921</v>
      </c>
      <c r="AB5" t="e">
        <f ca="1"/>
        <v>#NAME?</v>
      </c>
      <c r="AC5" s="6" t="e">
        <f ca="1"/>
        <v>#NAME?</v>
      </c>
    </row>
    <row r="6" spans="1:29" x14ac:dyDescent="0.35">
      <c r="A6" s="3">
        <f t="shared" ref="A6:A13" si="2">A5+1</f>
        <v>2002</v>
      </c>
      <c r="B6" s="3">
        <v>34</v>
      </c>
      <c r="C6" s="3">
        <v>28</v>
      </c>
      <c r="D6" s="3">
        <v>70</v>
      </c>
      <c r="F6">
        <v>69.596336402232495</v>
      </c>
      <c r="G6">
        <f t="shared" si="1"/>
        <v>0.40366359776750471</v>
      </c>
      <c r="Q6">
        <f t="shared" si="0"/>
        <v>0.40366359776750471</v>
      </c>
      <c r="R6">
        <f t="shared" ref="R6:R14" si="3">Q5</f>
        <v>1.3147927300481896</v>
      </c>
      <c r="AB6" t="e">
        <f ca="1"/>
        <v>#NAME?</v>
      </c>
      <c r="AC6" s="6" t="e">
        <f ca="1"/>
        <v>#NAME?</v>
      </c>
    </row>
    <row r="7" spans="1:29" x14ac:dyDescent="0.35">
      <c r="A7" s="3">
        <f t="shared" si="2"/>
        <v>2003</v>
      </c>
      <c r="B7" s="3">
        <v>31</v>
      </c>
      <c r="C7" s="3">
        <v>21</v>
      </c>
      <c r="D7" s="3">
        <v>64</v>
      </c>
      <c r="F7">
        <v>63.926584935362293</v>
      </c>
      <c r="G7">
        <f t="shared" si="1"/>
        <v>7.3415064637707417E-2</v>
      </c>
      <c r="Q7">
        <f t="shared" si="0"/>
        <v>7.3415064637707417E-2</v>
      </c>
      <c r="R7">
        <f t="shared" si="3"/>
        <v>0.40366359776750471</v>
      </c>
      <c r="AB7" t="e">
        <f ca="1"/>
        <v>#NAME?</v>
      </c>
      <c r="AC7" s="6" t="e">
        <f ca="1"/>
        <v>#NAME?</v>
      </c>
    </row>
    <row r="8" spans="1:29" x14ac:dyDescent="0.35">
      <c r="A8" s="3">
        <f t="shared" si="2"/>
        <v>2004</v>
      </c>
      <c r="B8" s="3">
        <v>17</v>
      </c>
      <c r="C8" s="3">
        <v>23</v>
      </c>
      <c r="D8" s="3">
        <v>52</v>
      </c>
      <c r="F8">
        <v>54.16109335495873</v>
      </c>
      <c r="G8">
        <f t="shared" si="1"/>
        <v>-2.1610933549587301</v>
      </c>
      <c r="Q8">
        <f t="shared" si="0"/>
        <v>-2.1610933549587301</v>
      </c>
      <c r="R8">
        <f t="shared" si="3"/>
        <v>7.3415064637707417E-2</v>
      </c>
      <c r="AB8" t="e">
        <f ca="1"/>
        <v>#NAME?</v>
      </c>
      <c r="AC8" s="6" t="e">
        <f ca="1"/>
        <v>#NAME?</v>
      </c>
    </row>
    <row r="9" spans="1:29" x14ac:dyDescent="0.35">
      <c r="A9" s="3">
        <f t="shared" si="2"/>
        <v>2005</v>
      </c>
      <c r="B9" s="3">
        <v>36</v>
      </c>
      <c r="C9" s="3">
        <v>24</v>
      </c>
      <c r="D9" s="3">
        <v>68</v>
      </c>
      <c r="F9">
        <v>69.202833563898281</v>
      </c>
      <c r="G9">
        <f t="shared" si="1"/>
        <v>-1.202833563898281</v>
      </c>
      <c r="Q9">
        <f t="shared" si="0"/>
        <v>-1.202833563898281</v>
      </c>
      <c r="R9">
        <f t="shared" si="3"/>
        <v>-2.1610933549587301</v>
      </c>
      <c r="AB9" t="e">
        <f ca="1"/>
        <v>#NAME?</v>
      </c>
      <c r="AC9" s="6" t="e">
        <f ca="1"/>
        <v>#NAME?</v>
      </c>
    </row>
    <row r="10" spans="1:29" x14ac:dyDescent="0.35">
      <c r="A10" s="3">
        <f t="shared" si="2"/>
        <v>2006</v>
      </c>
      <c r="B10" s="3">
        <v>38</v>
      </c>
      <c r="C10" s="3">
        <v>20</v>
      </c>
      <c r="D10" s="3">
        <v>68</v>
      </c>
      <c r="F10">
        <v>68.809330725564081</v>
      </c>
      <c r="G10">
        <f t="shared" si="1"/>
        <v>-0.80933072556408092</v>
      </c>
      <c r="Q10">
        <f t="shared" si="0"/>
        <v>-0.80933072556408092</v>
      </c>
      <c r="R10">
        <f t="shared" si="3"/>
        <v>-1.202833563898281</v>
      </c>
      <c r="AB10" t="e">
        <f ca="1"/>
        <v>#NAME?</v>
      </c>
      <c r="AC10" s="6" t="e">
        <f ca="1"/>
        <v>#NAME?</v>
      </c>
    </row>
    <row r="11" spans="1:29" x14ac:dyDescent="0.35">
      <c r="A11" s="3">
        <f t="shared" si="2"/>
        <v>2007</v>
      </c>
      <c r="B11" s="3">
        <v>40</v>
      </c>
      <c r="C11" s="3">
        <v>26</v>
      </c>
      <c r="D11" s="3">
        <v>72</v>
      </c>
      <c r="F11">
        <v>73.231216905977192</v>
      </c>
      <c r="G11">
        <f t="shared" si="1"/>
        <v>-1.2312169059771918</v>
      </c>
      <c r="Q11">
        <f t="shared" si="0"/>
        <v>-1.2312169059771918</v>
      </c>
      <c r="R11">
        <f t="shared" si="3"/>
        <v>-0.80933072556408092</v>
      </c>
      <c r="AB11" t="e">
        <f ca="1"/>
        <v>#NAME?</v>
      </c>
      <c r="AC11" s="6" t="e">
        <f ca="1"/>
        <v>#NAME?</v>
      </c>
    </row>
    <row r="12" spans="1:29" x14ac:dyDescent="0.35">
      <c r="A12" s="3">
        <f t="shared" si="2"/>
        <v>2008</v>
      </c>
      <c r="B12" s="3">
        <v>37</v>
      </c>
      <c r="C12" s="3">
        <v>27</v>
      </c>
      <c r="D12" s="3">
        <v>71</v>
      </c>
      <c r="F12">
        <v>71.413776654104851</v>
      </c>
      <c r="G12">
        <f t="shared" si="1"/>
        <v>-0.41377665410485065</v>
      </c>
      <c r="Q12">
        <f t="shared" si="0"/>
        <v>-0.41377665410485065</v>
      </c>
      <c r="R12">
        <f t="shared" si="3"/>
        <v>-1.2312169059771918</v>
      </c>
      <c r="AB12" t="e">
        <f ca="1"/>
        <v>#NAME?</v>
      </c>
      <c r="AC12" s="7" t="e">
        <f ca="1"/>
        <v>#NAME?</v>
      </c>
    </row>
    <row r="13" spans="1:29" x14ac:dyDescent="0.35">
      <c r="A13" s="3">
        <f t="shared" si="2"/>
        <v>2009</v>
      </c>
      <c r="B13" s="3">
        <v>34</v>
      </c>
      <c r="C13" s="3">
        <v>24</v>
      </c>
      <c r="D13" s="3">
        <v>69</v>
      </c>
      <c r="F13">
        <v>67.670180794733568</v>
      </c>
      <c r="G13">
        <f t="shared" si="1"/>
        <v>1.3298192052664319</v>
      </c>
      <c r="Q13">
        <f t="shared" si="0"/>
        <v>1.3298192052664319</v>
      </c>
      <c r="R13">
        <f t="shared" si="3"/>
        <v>-0.41377665410485065</v>
      </c>
    </row>
    <row r="14" spans="1:29" x14ac:dyDescent="0.35">
      <c r="A14" s="8">
        <f>A13+1</f>
        <v>2010</v>
      </c>
      <c r="B14" s="8">
        <v>38</v>
      </c>
      <c r="C14" s="8">
        <v>30</v>
      </c>
      <c r="D14" s="8">
        <v>74</v>
      </c>
      <c r="F14" s="4">
        <v>73.624719744311392</v>
      </c>
      <c r="G14" s="4">
        <f t="shared" si="1"/>
        <v>0.37528025568860812</v>
      </c>
      <c r="Q14" s="4">
        <f t="shared" si="0"/>
        <v>0.37528025568860812</v>
      </c>
      <c r="R14" s="4">
        <f t="shared" si="3"/>
        <v>1.3298192052664319</v>
      </c>
    </row>
    <row r="16" spans="1:29" x14ac:dyDescent="0.35">
      <c r="F16" s="3" t="s">
        <v>10</v>
      </c>
      <c r="G16" s="9">
        <f>CORREL(G4:G13,G5:G14)</f>
        <v>0.58598694595413614</v>
      </c>
      <c r="Q16" s="3" t="s">
        <v>10</v>
      </c>
      <c r="R16" s="9">
        <f>CORREL(Q5:Q14,R5:R14)</f>
        <v>0.58598694595413614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Autocorr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2025-10-16T12:27:24Z</dcterms:created>
  <dcterms:modified xsi:type="dcterms:W3CDTF">2025-10-16T12:34:24Z</dcterms:modified>
</cp:coreProperties>
</file>