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7CE88322-9B38-4406-BA5E-9EDE525D220F}" xr6:coauthVersionLast="47" xr6:coauthVersionMax="47" xr10:uidLastSave="{00000000-0000-0000-0000-000000000000}"/>
  <bookViews>
    <workbookView xWindow="-110" yWindow="-110" windowWidth="19420" windowHeight="10300" xr2:uid="{C790DA8F-5C6A-4543-8C7E-5FC0F4434F2D}"/>
  </bookViews>
  <sheets>
    <sheet name="Title" sheetId="2" r:id="rId1"/>
    <sheet name="Correlogram" sheetId="1" r:id="rId2"/>
  </sheets>
  <externalReferences>
    <externalReference r:id="rId3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D36" i="1"/>
  <c r="Q35" i="1"/>
  <c r="D35" i="1"/>
  <c r="Q34" i="1"/>
  <c r="D34" i="1"/>
  <c r="Q33" i="1"/>
  <c r="D33" i="1"/>
  <c r="Q32" i="1"/>
  <c r="D32" i="1"/>
  <c r="Q31" i="1"/>
  <c r="D31" i="1"/>
  <c r="Q30" i="1"/>
  <c r="D30" i="1"/>
  <c r="Q29" i="1"/>
  <c r="D29" i="1"/>
  <c r="Q28" i="1"/>
  <c r="D28" i="1"/>
  <c r="Q27" i="1"/>
  <c r="D27" i="1"/>
  <c r="Q26" i="1"/>
  <c r="D26" i="1"/>
  <c r="Q25" i="1"/>
  <c r="D25" i="1"/>
  <c r="Q24" i="1"/>
  <c r="D24" i="1"/>
  <c r="Q23" i="1"/>
  <c r="D23" i="1"/>
  <c r="Q22" i="1"/>
  <c r="D22" i="1"/>
  <c r="Q21" i="1"/>
  <c r="D21" i="1"/>
  <c r="Q20" i="1"/>
  <c r="D20" i="1"/>
  <c r="Q19" i="1"/>
  <c r="D19" i="1"/>
  <c r="Q18" i="1"/>
  <c r="D18" i="1"/>
  <c r="Q17" i="1"/>
  <c r="D17" i="1"/>
  <c r="Q16" i="1"/>
  <c r="D16" i="1"/>
  <c r="Q15" i="1"/>
  <c r="D15" i="1"/>
  <c r="Q14" i="1"/>
  <c r="D14" i="1"/>
  <c r="Q13" i="1"/>
  <c r="D13" i="1"/>
  <c r="Q12" i="1"/>
  <c r="D12" i="1"/>
  <c r="Q11" i="1"/>
  <c r="D11" i="1"/>
  <c r="Q10" i="1"/>
  <c r="D10" i="1"/>
  <c r="Q9" i="1"/>
  <c r="D9" i="1"/>
  <c r="Q8" i="1"/>
  <c r="D8" i="1"/>
  <c r="Q7" i="1"/>
  <c r="D7" i="1"/>
  <c r="F17" i="1" s="1"/>
  <c r="E17" i="1" s="1"/>
  <c r="Q6" i="1"/>
  <c r="D6" i="1"/>
  <c r="S8" i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R8" i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S7" i="1"/>
  <c r="R7" i="1"/>
  <c r="P7" i="1"/>
  <c r="F7" i="1"/>
  <c r="E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F19" i="1" l="1"/>
  <c r="E19" i="1" s="1"/>
  <c r="F26" i="1"/>
  <c r="E26" i="1" s="1"/>
  <c r="F8" i="1"/>
  <c r="E8" i="1" s="1"/>
  <c r="F29" i="1"/>
  <c r="E29" i="1" s="1"/>
  <c r="F10" i="1"/>
  <c r="E10" i="1" s="1"/>
  <c r="F36" i="1"/>
  <c r="E36" i="1" s="1"/>
  <c r="F33" i="1"/>
  <c r="E33" i="1" s="1"/>
  <c r="F30" i="1"/>
  <c r="E30" i="1" s="1"/>
  <c r="F27" i="1"/>
  <c r="E27" i="1" s="1"/>
  <c r="F24" i="1"/>
  <c r="E24" i="1" s="1"/>
  <c r="F21" i="1"/>
  <c r="E21" i="1" s="1"/>
  <c r="F18" i="1"/>
  <c r="E18" i="1" s="1"/>
  <c r="F15" i="1"/>
  <c r="E15" i="1" s="1"/>
  <c r="F12" i="1"/>
  <c r="E12" i="1" s="1"/>
  <c r="F9" i="1"/>
  <c r="E9" i="1" s="1"/>
  <c r="F34" i="1"/>
  <c r="E34" i="1" s="1"/>
  <c r="F31" i="1"/>
  <c r="E31" i="1" s="1"/>
  <c r="F28" i="1"/>
  <c r="E28" i="1" s="1"/>
  <c r="F25" i="1"/>
  <c r="E25" i="1" s="1"/>
  <c r="F32" i="1"/>
  <c r="E32" i="1" s="1"/>
  <c r="F11" i="1"/>
  <c r="E11" i="1" s="1"/>
  <c r="F13" i="1"/>
  <c r="E13" i="1" s="1"/>
  <c r="F20" i="1"/>
  <c r="E20" i="1" s="1"/>
  <c r="F22" i="1"/>
  <c r="E22" i="1" s="1"/>
  <c r="F35" i="1"/>
  <c r="E35" i="1" s="1"/>
  <c r="F14" i="1"/>
  <c r="E14" i="1" s="1"/>
  <c r="F16" i="1"/>
  <c r="E16" i="1" s="1"/>
  <c r="F23" i="1"/>
  <c r="E23" i="1" s="1"/>
</calcChain>
</file>

<file path=xl/sharedStrings.xml><?xml version="1.0" encoding="utf-8"?>
<sst xmlns="http://schemas.openxmlformats.org/spreadsheetml/2006/main" count="18" uniqueCount="11">
  <si>
    <t>Correlogram</t>
  </si>
  <si>
    <t>data</t>
  </si>
  <si>
    <t>alpha</t>
  </si>
  <si>
    <t>lags</t>
  </si>
  <si>
    <t>acf</t>
  </si>
  <si>
    <t>lower</t>
  </si>
  <si>
    <t>upper</t>
  </si>
  <si>
    <t>pacf</t>
  </si>
  <si>
    <t>Real Statistics Using Excel</t>
  </si>
  <si>
    <t>Updated</t>
  </si>
  <si>
    <t>Copyright © 2013 - 2026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</si>
</sst>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Correlogram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acf</c:v>
          </c:tx>
          <c:invertIfNegative val="0"/>
          <c:cat>
            <c:numRef>
              <c:f>Correlogram!$C$6:$C$36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Correlogram!$D$6:$D$36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68F-A39A-1A782D49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767400"/>
        <c:axId val="494768968"/>
      </c:barChart>
      <c:lineChart>
        <c:grouping val="standard"/>
        <c:varyColors val="0"/>
        <c:ser>
          <c:idx val="0"/>
          <c:order val="0"/>
          <c:tx>
            <c:strRef>
              <c:f>Correlogram!$E$5</c:f>
              <c:strCache>
                <c:ptCount val="1"/>
                <c:pt idx="0">
                  <c:v>lower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Correlogram!$C$6:$C$36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Correlogram!$E$6:$E$36</c:f>
              <c:numCache>
                <c:formatCode>General</c:formatCode>
                <c:ptCount val="31"/>
                <c:pt idx="1">
                  <c:v>-0.26191120430589926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2-468F-A39A-1A782D495712}"/>
            </c:ext>
          </c:extLst>
        </c:ser>
        <c:ser>
          <c:idx val="1"/>
          <c:order val="1"/>
          <c:tx>
            <c:strRef>
              <c:f>Correlogram!$F$5</c:f>
              <c:strCache>
                <c:ptCount val="1"/>
                <c:pt idx="0">
                  <c:v>upper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val>
            <c:numRef>
              <c:f>Correlogram!$F$6:$F$36</c:f>
              <c:numCache>
                <c:formatCode>General</c:formatCode>
                <c:ptCount val="31"/>
                <c:pt idx="1">
                  <c:v>0.26191120430589926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2-468F-A39A-1A782D49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67400"/>
        <c:axId val="494768968"/>
      </c:lineChart>
      <c:catAx>
        <c:axId val="49476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4768968"/>
        <c:crosses val="autoZero"/>
        <c:auto val="1"/>
        <c:lblAlgn val="ctr"/>
        <c:lblOffset val="100"/>
        <c:noMultiLvlLbl val="0"/>
      </c:catAx>
      <c:valAx>
        <c:axId val="494768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4767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Correlogram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pacf</c:v>
          </c:tx>
          <c:invertIfNegative val="0"/>
          <c:cat>
            <c:numRef>
              <c:f>Correlogram!$P$6:$P$36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Correlogram!$Q$6:$Q$36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5-47C0-A09B-E171746D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781512"/>
        <c:axId val="494777984"/>
      </c:barChart>
      <c:lineChart>
        <c:grouping val="standard"/>
        <c:varyColors val="0"/>
        <c:ser>
          <c:idx val="0"/>
          <c:order val="0"/>
          <c:tx>
            <c:strRef>
              <c:f>Correlogram!$R$5</c:f>
              <c:strCache>
                <c:ptCount val="1"/>
                <c:pt idx="0">
                  <c:v>lower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Correlogram!$P$6:$P$36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Correlogram!$R$6:$R$36</c:f>
              <c:numCache>
                <c:formatCode>General</c:formatCode>
                <c:ptCount val="31"/>
                <c:pt idx="1">
                  <c:v>-0.26191120430589926</c:v>
                </c:pt>
                <c:pt idx="2">
                  <c:v>-0.26191120430589926</c:v>
                </c:pt>
                <c:pt idx="3">
                  <c:v>-0.26191120430589926</c:v>
                </c:pt>
                <c:pt idx="4">
                  <c:v>-0.26191120430589926</c:v>
                </c:pt>
                <c:pt idx="5">
                  <c:v>-0.26191120430589926</c:v>
                </c:pt>
                <c:pt idx="6">
                  <c:v>-0.26191120430589926</c:v>
                </c:pt>
                <c:pt idx="7">
                  <c:v>-0.26191120430589926</c:v>
                </c:pt>
                <c:pt idx="8">
                  <c:v>-0.26191120430589926</c:v>
                </c:pt>
                <c:pt idx="9">
                  <c:v>-0.26191120430589926</c:v>
                </c:pt>
                <c:pt idx="10">
                  <c:v>-0.26191120430589926</c:v>
                </c:pt>
                <c:pt idx="11">
                  <c:v>-0.26191120430589926</c:v>
                </c:pt>
                <c:pt idx="12">
                  <c:v>-0.26191120430589926</c:v>
                </c:pt>
                <c:pt idx="13">
                  <c:v>-0.26191120430589926</c:v>
                </c:pt>
                <c:pt idx="14">
                  <c:v>-0.26191120430589926</c:v>
                </c:pt>
                <c:pt idx="15">
                  <c:v>-0.26191120430589926</c:v>
                </c:pt>
                <c:pt idx="16">
                  <c:v>-0.26191120430589926</c:v>
                </c:pt>
                <c:pt idx="17">
                  <c:v>-0.26191120430589926</c:v>
                </c:pt>
                <c:pt idx="18">
                  <c:v>-0.26191120430589926</c:v>
                </c:pt>
                <c:pt idx="19">
                  <c:v>-0.26191120430589926</c:v>
                </c:pt>
                <c:pt idx="20">
                  <c:v>-0.26191120430589926</c:v>
                </c:pt>
                <c:pt idx="21">
                  <c:v>-0.26191120430589926</c:v>
                </c:pt>
                <c:pt idx="22">
                  <c:v>-0.26191120430589926</c:v>
                </c:pt>
                <c:pt idx="23">
                  <c:v>-0.26191120430589926</c:v>
                </c:pt>
                <c:pt idx="24">
                  <c:v>-0.26191120430589926</c:v>
                </c:pt>
                <c:pt idx="25">
                  <c:v>-0.26191120430589926</c:v>
                </c:pt>
                <c:pt idx="26">
                  <c:v>-0.26191120430589926</c:v>
                </c:pt>
                <c:pt idx="27">
                  <c:v>-0.26191120430589926</c:v>
                </c:pt>
                <c:pt idx="28">
                  <c:v>-0.26191120430589926</c:v>
                </c:pt>
                <c:pt idx="29">
                  <c:v>-0.26191120430589926</c:v>
                </c:pt>
                <c:pt idx="30">
                  <c:v>-0.26191120430589926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5-47C0-A09B-E171746DADE1}"/>
            </c:ext>
          </c:extLst>
        </c:ser>
        <c:ser>
          <c:idx val="1"/>
          <c:order val="1"/>
          <c:tx>
            <c:strRef>
              <c:f>Correlogram!$S$5</c:f>
              <c:strCache>
                <c:ptCount val="1"/>
                <c:pt idx="0">
                  <c:v>upper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val>
            <c:numRef>
              <c:f>Correlogram!$S$6:$S$36</c:f>
              <c:numCache>
                <c:formatCode>General</c:formatCode>
                <c:ptCount val="31"/>
                <c:pt idx="1">
                  <c:v>0.26191120430589926</c:v>
                </c:pt>
                <c:pt idx="2">
                  <c:v>0.26191120430589926</c:v>
                </c:pt>
                <c:pt idx="3">
                  <c:v>0.26191120430589926</c:v>
                </c:pt>
                <c:pt idx="4">
                  <c:v>0.26191120430589926</c:v>
                </c:pt>
                <c:pt idx="5">
                  <c:v>0.26191120430589926</c:v>
                </c:pt>
                <c:pt idx="6">
                  <c:v>0.26191120430589926</c:v>
                </c:pt>
                <c:pt idx="7">
                  <c:v>0.26191120430589926</c:v>
                </c:pt>
                <c:pt idx="8">
                  <c:v>0.26191120430589926</c:v>
                </c:pt>
                <c:pt idx="9">
                  <c:v>0.26191120430589926</c:v>
                </c:pt>
                <c:pt idx="10">
                  <c:v>0.26191120430589926</c:v>
                </c:pt>
                <c:pt idx="11">
                  <c:v>0.26191120430589926</c:v>
                </c:pt>
                <c:pt idx="12">
                  <c:v>0.26191120430589926</c:v>
                </c:pt>
                <c:pt idx="13">
                  <c:v>0.26191120430589926</c:v>
                </c:pt>
                <c:pt idx="14">
                  <c:v>0.26191120430589926</c:v>
                </c:pt>
                <c:pt idx="15">
                  <c:v>0.26191120430589926</c:v>
                </c:pt>
                <c:pt idx="16">
                  <c:v>0.26191120430589926</c:v>
                </c:pt>
                <c:pt idx="17">
                  <c:v>0.26191120430589926</c:v>
                </c:pt>
                <c:pt idx="18">
                  <c:v>0.26191120430589926</c:v>
                </c:pt>
                <c:pt idx="19">
                  <c:v>0.26191120430589926</c:v>
                </c:pt>
                <c:pt idx="20">
                  <c:v>0.26191120430589926</c:v>
                </c:pt>
                <c:pt idx="21">
                  <c:v>0.26191120430589926</c:v>
                </c:pt>
                <c:pt idx="22">
                  <c:v>0.26191120430589926</c:v>
                </c:pt>
                <c:pt idx="23">
                  <c:v>0.26191120430589926</c:v>
                </c:pt>
                <c:pt idx="24">
                  <c:v>0.26191120430589926</c:v>
                </c:pt>
                <c:pt idx="25">
                  <c:v>0.26191120430589926</c:v>
                </c:pt>
                <c:pt idx="26">
                  <c:v>0.26191120430589926</c:v>
                </c:pt>
                <c:pt idx="27">
                  <c:v>0.26191120430589926</c:v>
                </c:pt>
                <c:pt idx="28">
                  <c:v>0.26191120430589926</c:v>
                </c:pt>
                <c:pt idx="29">
                  <c:v>0.26191120430589926</c:v>
                </c:pt>
                <c:pt idx="30">
                  <c:v>0.26191120430589926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5-47C0-A09B-E171746D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81512"/>
        <c:axId val="494777984"/>
      </c:lineChart>
      <c:catAx>
        <c:axId val="49478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4777984"/>
        <c:crosses val="autoZero"/>
        <c:auto val="1"/>
        <c:lblAlgn val="ctr"/>
        <c:lblOffset val="100"/>
        <c:noMultiLvlLbl val="0"/>
      </c:catAx>
      <c:valAx>
        <c:axId val="49477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4781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4762</xdr:rowOff>
    </xdr:from>
    <xdr:to>
      <xdr:col>14</xdr:col>
      <xdr:colOff>142875</xdr:colOff>
      <xdr:row>15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F0278E-4E7C-4C24-A96C-567B77A16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16</xdr:row>
      <xdr:rowOff>23812</xdr:rowOff>
    </xdr:from>
    <xdr:to>
      <xdr:col>14</xdr:col>
      <xdr:colOff>161925</xdr:colOff>
      <xdr:row>30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66CEC5-A6A4-4610-8A87-027133529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">
          <cell r="E5" t="str">
            <v>lower</v>
          </cell>
          <cell r="F5" t="str">
            <v>upper</v>
          </cell>
          <cell r="R5" t="str">
            <v>lower</v>
          </cell>
          <cell r="S5" t="str">
            <v>upper</v>
          </cell>
        </row>
        <row r="6">
          <cell r="C6">
            <v>0</v>
          </cell>
          <cell r="D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0.87421996470237262</v>
          </cell>
          <cell r="E7">
            <v>-0.26191120430589926</v>
          </cell>
          <cell r="F7">
            <v>0.26191120430589926</v>
          </cell>
          <cell r="P7">
            <v>1</v>
          </cell>
          <cell r="Q7">
            <v>0.87421996470237262</v>
          </cell>
          <cell r="R7">
            <v>-0.26191120430589926</v>
          </cell>
          <cell r="S7">
            <v>0.26191120430589926</v>
          </cell>
        </row>
        <row r="8">
          <cell r="C8">
            <v>2</v>
          </cell>
          <cell r="D8">
            <v>0.7441556426196152</v>
          </cell>
          <cell r="E8">
            <v>-0.41647349550017082</v>
          </cell>
          <cell r="F8">
            <v>0.41647349550017082</v>
          </cell>
          <cell r="P8">
            <v>2</v>
          </cell>
          <cell r="Q8">
            <v>-8.5284426436974314E-2</v>
          </cell>
          <cell r="R8">
            <v>-0.26191120430589926</v>
          </cell>
          <cell r="S8">
            <v>0.26191120430589926</v>
          </cell>
        </row>
        <row r="9">
          <cell r="C9">
            <v>3</v>
          </cell>
          <cell r="D9">
            <v>0.63043728514815633</v>
          </cell>
          <cell r="E9">
            <v>-0.49942396600196631</v>
          </cell>
          <cell r="F9">
            <v>0.49942396600196631</v>
          </cell>
          <cell r="P9">
            <v>3</v>
          </cell>
          <cell r="Q9">
            <v>-4.4583203966102047E-3</v>
          </cell>
          <cell r="R9">
            <v>-0.26191120430589926</v>
          </cell>
          <cell r="S9">
            <v>0.26191120430589926</v>
          </cell>
        </row>
        <row r="10">
          <cell r="C10">
            <v>4</v>
          </cell>
          <cell r="D10">
            <v>0.53220384073489324</v>
          </cell>
          <cell r="E10">
            <v>-0.55131895887470506</v>
          </cell>
          <cell r="F10">
            <v>0.55131895887470506</v>
          </cell>
          <cell r="P10">
            <v>4</v>
          </cell>
          <cell r="Q10">
            <v>-6.3513679132927159E-3</v>
          </cell>
          <cell r="R10">
            <v>-0.26191120430589926</v>
          </cell>
          <cell r="S10">
            <v>0.26191120430589926</v>
          </cell>
        </row>
        <row r="11">
          <cell r="C11">
            <v>5</v>
          </cell>
          <cell r="D11">
            <v>0.43315869576122545</v>
          </cell>
          <cell r="E11">
            <v>-0.5855013421119063</v>
          </cell>
          <cell r="F11">
            <v>0.5855013421119063</v>
          </cell>
          <cell r="P11">
            <v>5</v>
          </cell>
          <cell r="Q11">
            <v>-6.7325223077149943E-2</v>
          </cell>
          <cell r="R11">
            <v>-0.26191120430589926</v>
          </cell>
          <cell r="S11">
            <v>0.26191120430589926</v>
          </cell>
        </row>
        <row r="12">
          <cell r="C12">
            <v>6</v>
          </cell>
          <cell r="D12">
            <v>0.35476557392908348</v>
          </cell>
          <cell r="E12">
            <v>-0.6070858467333945</v>
          </cell>
          <cell r="F12">
            <v>0.6070858467333945</v>
          </cell>
          <cell r="P12">
            <v>6</v>
          </cell>
          <cell r="Q12">
            <v>2.6001749329373602E-2</v>
          </cell>
          <cell r="R12">
            <v>-0.26191120430589926</v>
          </cell>
          <cell r="S12">
            <v>0.26191120430589926</v>
          </cell>
        </row>
        <row r="13">
          <cell r="C13">
            <v>7</v>
          </cell>
          <cell r="D13">
            <v>0.33514211719975884</v>
          </cell>
          <cell r="E13">
            <v>-0.62114442148143345</v>
          </cell>
          <cell r="F13">
            <v>0.62114442148143345</v>
          </cell>
          <cell r="P13">
            <v>7</v>
          </cell>
          <cell r="Q13">
            <v>0.19038828496775717</v>
          </cell>
          <cell r="R13">
            <v>-0.26191120430589926</v>
          </cell>
          <cell r="S13">
            <v>0.26191120430589926</v>
          </cell>
        </row>
        <row r="14">
          <cell r="C14">
            <v>8</v>
          </cell>
          <cell r="D14">
            <v>0.31212113042205192</v>
          </cell>
          <cell r="E14">
            <v>-0.63342731450272949</v>
          </cell>
          <cell r="F14">
            <v>0.63342731450272949</v>
          </cell>
          <cell r="P14">
            <v>8</v>
          </cell>
          <cell r="Q14">
            <v>-4.4744824940347927E-2</v>
          </cell>
          <cell r="R14">
            <v>-0.26191120430589926</v>
          </cell>
          <cell r="S14">
            <v>0.26191120430589926</v>
          </cell>
        </row>
        <row r="15">
          <cell r="C15">
            <v>9</v>
          </cell>
          <cell r="D15">
            <v>0.32128385910012108</v>
          </cell>
          <cell r="E15">
            <v>-0.6438910161546666</v>
          </cell>
          <cell r="F15">
            <v>0.6438910161546666</v>
          </cell>
          <cell r="P15">
            <v>9</v>
          </cell>
          <cell r="Q15">
            <v>0.15015345912326827</v>
          </cell>
          <cell r="R15">
            <v>-0.26191120430589926</v>
          </cell>
          <cell r="S15">
            <v>0.26191120430589926</v>
          </cell>
        </row>
        <row r="16">
          <cell r="C16">
            <v>10</v>
          </cell>
          <cell r="D16">
            <v>0.35857050159362042</v>
          </cell>
          <cell r="E16">
            <v>-0.65479566237594922</v>
          </cell>
          <cell r="F16">
            <v>0.65479566237594922</v>
          </cell>
          <cell r="P16">
            <v>10</v>
          </cell>
          <cell r="Q16">
            <v>0.13862816682370105</v>
          </cell>
          <cell r="R16">
            <v>-0.26191120430589926</v>
          </cell>
          <cell r="S16">
            <v>0.26191120430589926</v>
          </cell>
        </row>
        <row r="17">
          <cell r="C17">
            <v>11</v>
          </cell>
          <cell r="D17">
            <v>0.3714050167247761</v>
          </cell>
          <cell r="E17">
            <v>-0.66812940361880069</v>
          </cell>
          <cell r="F17">
            <v>0.66812940361880069</v>
          </cell>
          <cell r="P17">
            <v>11</v>
          </cell>
          <cell r="Q17">
            <v>-8.6544893472491946E-2</v>
          </cell>
          <cell r="R17">
            <v>-0.26191120430589926</v>
          </cell>
          <cell r="S17">
            <v>0.26191120430589926</v>
          </cell>
        </row>
        <row r="18">
          <cell r="C18">
            <v>12</v>
          </cell>
          <cell r="D18">
            <v>0.35352288710801366</v>
          </cell>
          <cell r="E18">
            <v>-0.68214500206514439</v>
          </cell>
          <cell r="F18">
            <v>0.68214500206514439</v>
          </cell>
          <cell r="P18">
            <v>12</v>
          </cell>
          <cell r="Q18">
            <v>-5.9742876599790273E-2</v>
          </cell>
          <cell r="R18">
            <v>-0.26191120430589926</v>
          </cell>
          <cell r="S18">
            <v>0.26191120430589926</v>
          </cell>
        </row>
        <row r="19">
          <cell r="C19">
            <v>13</v>
          </cell>
          <cell r="D19">
            <v>0.28266485151848963</v>
          </cell>
          <cell r="E19">
            <v>-0.69459931940432218</v>
          </cell>
          <cell r="F19">
            <v>0.69459931940432218</v>
          </cell>
          <cell r="P19">
            <v>13</v>
          </cell>
          <cell r="Q19">
            <v>-0.19467225380797637</v>
          </cell>
          <cell r="R19">
            <v>-0.26191120430589926</v>
          </cell>
          <cell r="S19">
            <v>0.26191120430589926</v>
          </cell>
        </row>
        <row r="20">
          <cell r="C20">
            <v>14</v>
          </cell>
          <cell r="D20">
            <v>0.23108154787832105</v>
          </cell>
          <cell r="E20">
            <v>-0.70244573587089842</v>
          </cell>
          <cell r="F20">
            <v>0.70244573587089842</v>
          </cell>
          <cell r="P20">
            <v>14</v>
          </cell>
          <cell r="Q20">
            <v>3.3992313902967641E-2</v>
          </cell>
          <cell r="R20">
            <v>-0.26191120430589926</v>
          </cell>
          <cell r="S20">
            <v>0.26191120430589926</v>
          </cell>
        </row>
        <row r="21">
          <cell r="C21">
            <v>15</v>
          </cell>
          <cell r="D21">
            <v>0.18204895531787169</v>
          </cell>
          <cell r="E21">
            <v>-0.70764118148929966</v>
          </cell>
          <cell r="F21">
            <v>0.70764118148929966</v>
          </cell>
          <cell r="P21">
            <v>15</v>
          </cell>
          <cell r="Q21">
            <v>3.3392694408481693E-2</v>
          </cell>
          <cell r="R21">
            <v>-0.26191120430589926</v>
          </cell>
          <cell r="S21">
            <v>0.26191120430589926</v>
          </cell>
        </row>
        <row r="22">
          <cell r="C22">
            <v>16</v>
          </cell>
          <cell r="D22">
            <v>0.11590399489829842</v>
          </cell>
          <cell r="E22">
            <v>-0.7108466308783824</v>
          </cell>
          <cell r="F22">
            <v>0.7108466308783824</v>
          </cell>
          <cell r="P22">
            <v>16</v>
          </cell>
          <cell r="Q22">
            <v>-8.8756866580375848E-2</v>
          </cell>
          <cell r="R22">
            <v>-0.26191120430589926</v>
          </cell>
          <cell r="S22">
            <v>0.26191120430589926</v>
          </cell>
        </row>
        <row r="23">
          <cell r="C23">
            <v>17</v>
          </cell>
          <cell r="D23">
            <v>5.5903924394265267E-2</v>
          </cell>
          <cell r="E23">
            <v>-0.71214182118482861</v>
          </cell>
          <cell r="F23">
            <v>0.71214182118482861</v>
          </cell>
          <cell r="P23">
            <v>17</v>
          </cell>
          <cell r="Q23">
            <v>-2.5751375618272676E-2</v>
          </cell>
          <cell r="R23">
            <v>-0.26191120430589926</v>
          </cell>
          <cell r="S23">
            <v>0.26191120430589926</v>
          </cell>
        </row>
        <row r="24">
          <cell r="C24">
            <v>18</v>
          </cell>
          <cell r="D24">
            <v>2.7840473222085067E-2</v>
          </cell>
          <cell r="E24">
            <v>-0.71244279900411023</v>
          </cell>
          <cell r="F24">
            <v>0.71244279900411023</v>
          </cell>
          <cell r="P24">
            <v>18</v>
          </cell>
          <cell r="Q24">
            <v>7.6696023201030583E-2</v>
          </cell>
          <cell r="R24">
            <v>-0.26191120430589926</v>
          </cell>
          <cell r="S24">
            <v>0.26191120430589926</v>
          </cell>
        </row>
        <row r="25">
          <cell r="C25">
            <v>19</v>
          </cell>
          <cell r="D25">
            <v>2.4853009296130376E-2</v>
          </cell>
          <cell r="E25">
            <v>-0.71251742474141644</v>
          </cell>
          <cell r="F25">
            <v>0.71251742474141644</v>
          </cell>
          <cell r="P25">
            <v>19</v>
          </cell>
          <cell r="Q25">
            <v>-1.4563320275516239E-2</v>
          </cell>
          <cell r="R25">
            <v>-0.26191120430589926</v>
          </cell>
          <cell r="S25">
            <v>0.26191120430589926</v>
          </cell>
        </row>
        <row r="26">
          <cell r="C26">
            <v>20</v>
          </cell>
          <cell r="D26">
            <v>1.9054554408679831E-2</v>
          </cell>
          <cell r="E26">
            <v>-0.71257688852075174</v>
          </cell>
          <cell r="F26">
            <v>0.71257688852075174</v>
          </cell>
          <cell r="P26">
            <v>20</v>
          </cell>
          <cell r="Q26">
            <v>-2.06329129965859E-2</v>
          </cell>
          <cell r="R26">
            <v>-0.26191120430589926</v>
          </cell>
          <cell r="S26">
            <v>0.26191120430589926</v>
          </cell>
        </row>
        <row r="27">
          <cell r="C27">
            <v>21</v>
          </cell>
          <cell r="D27">
            <v>3.5472710380200112E-2</v>
          </cell>
          <cell r="E27">
            <v>-0.71261183982336473</v>
          </cell>
          <cell r="F27">
            <v>0.71261183982336473</v>
          </cell>
          <cell r="P27">
            <v>21</v>
          </cell>
          <cell r="Q27">
            <v>3.6080608140520498E-2</v>
          </cell>
          <cell r="R27">
            <v>-0.26191120430589926</v>
          </cell>
          <cell r="S27">
            <v>0.26191120430589926</v>
          </cell>
        </row>
        <row r="28">
          <cell r="C28">
            <v>22</v>
          </cell>
          <cell r="D28">
            <v>5.4068310140863461E-2</v>
          </cell>
          <cell r="E28">
            <v>-0.71273295734125341</v>
          </cell>
          <cell r="F28">
            <v>0.71273295734125341</v>
          </cell>
          <cell r="P28">
            <v>22</v>
          </cell>
          <cell r="Q28">
            <v>-4.5057355264659593E-2</v>
          </cell>
          <cell r="R28">
            <v>-0.26191120430589926</v>
          </cell>
          <cell r="S28">
            <v>0.26191120430589926</v>
          </cell>
        </row>
        <row r="29">
          <cell r="C29">
            <v>23</v>
          </cell>
          <cell r="D29">
            <v>4.2618644220773196E-2</v>
          </cell>
          <cell r="E29">
            <v>-0.7130142647752058</v>
          </cell>
          <cell r="F29">
            <v>0.7130142647752058</v>
          </cell>
          <cell r="P29">
            <v>23</v>
          </cell>
          <cell r="Q29">
            <v>-5.0540599806328246E-2</v>
          </cell>
          <cell r="R29">
            <v>-0.26191120430589926</v>
          </cell>
          <cell r="S29">
            <v>0.26191120430589926</v>
          </cell>
        </row>
        <row r="30">
          <cell r="C30">
            <v>24</v>
          </cell>
          <cell r="D30">
            <v>-8.2688514158316649E-3</v>
          </cell>
          <cell r="E30">
            <v>-0.71318899015259174</v>
          </cell>
          <cell r="F30">
            <v>0.71318899015259174</v>
          </cell>
          <cell r="P30">
            <v>24</v>
          </cell>
          <cell r="Q30">
            <v>-0.13998317305859709</v>
          </cell>
          <cell r="R30">
            <v>-0.26191120430589926</v>
          </cell>
          <cell r="S30">
            <v>0.26191120430589926</v>
          </cell>
        </row>
        <row r="31">
          <cell r="C31">
            <v>25</v>
          </cell>
          <cell r="D31">
            <v>-7.021690741644776E-2</v>
          </cell>
          <cell r="E31">
            <v>-0.7131955666082882</v>
          </cell>
          <cell r="F31">
            <v>0.7131955666082882</v>
          </cell>
          <cell r="P31">
            <v>25</v>
          </cell>
          <cell r="Q31">
            <v>-8.7638924041455568E-2</v>
          </cell>
          <cell r="R31">
            <v>-0.26191120430589926</v>
          </cell>
          <cell r="S31">
            <v>0.26191120430589926</v>
          </cell>
        </row>
        <row r="32">
          <cell r="C32">
            <v>26</v>
          </cell>
          <cell r="D32">
            <v>-0.13050116165684478</v>
          </cell>
          <cell r="E32">
            <v>-0.71366963238093672</v>
          </cell>
          <cell r="F32">
            <v>0.71366963238093672</v>
          </cell>
          <cell r="P32">
            <v>26</v>
          </cell>
          <cell r="Q32">
            <v>-4.9305232067408666E-2</v>
          </cell>
          <cell r="R32">
            <v>-0.26191120430589926</v>
          </cell>
          <cell r="S32">
            <v>0.26191120430589926</v>
          </cell>
        </row>
        <row r="33">
          <cell r="C33">
            <v>27</v>
          </cell>
          <cell r="D33">
            <v>-0.18267025261769373</v>
          </cell>
          <cell r="E33">
            <v>-0.71530472542187851</v>
          </cell>
          <cell r="F33">
            <v>0.71530472542187851</v>
          </cell>
          <cell r="P33">
            <v>27</v>
          </cell>
          <cell r="Q33">
            <v>4.2435049133582869E-2</v>
          </cell>
          <cell r="R33">
            <v>-0.26191120430589926</v>
          </cell>
          <cell r="S33">
            <v>0.26191120430589926</v>
          </cell>
        </row>
        <row r="34">
          <cell r="C34">
            <v>28</v>
          </cell>
          <cell r="D34">
            <v>-0.22792099898843521</v>
          </cell>
          <cell r="E34">
            <v>-0.71849761958604375</v>
          </cell>
          <cell r="F34">
            <v>0.71849761958604375</v>
          </cell>
          <cell r="P34">
            <v>28</v>
          </cell>
          <cell r="Q34">
            <v>-8.7511704768605814E-3</v>
          </cell>
          <cell r="R34">
            <v>-0.26191120430589926</v>
          </cell>
          <cell r="S34">
            <v>0.26191120430589926</v>
          </cell>
        </row>
        <row r="35">
          <cell r="C35">
            <v>29</v>
          </cell>
          <cell r="D35">
            <v>-0.24995538023256539</v>
          </cell>
          <cell r="E35">
            <v>-0.72344027433033764</v>
          </cell>
          <cell r="F35">
            <v>0.72344027433033764</v>
          </cell>
          <cell r="P35">
            <v>29</v>
          </cell>
          <cell r="Q35">
            <v>1.3422634049272908E-2</v>
          </cell>
          <cell r="R35">
            <v>-0.26191120430589926</v>
          </cell>
          <cell r="S35">
            <v>0.26191120430589926</v>
          </cell>
        </row>
        <row r="36">
          <cell r="C36">
            <v>30</v>
          </cell>
          <cell r="D36">
            <v>-0.24994956139645158</v>
          </cell>
          <cell r="E36">
            <v>-0.72934042453463588</v>
          </cell>
          <cell r="F36">
            <v>0.72934042453463588</v>
          </cell>
          <cell r="P36">
            <v>30</v>
          </cell>
          <cell r="Q36">
            <v>-9.1327939373204714E-3</v>
          </cell>
          <cell r="R36">
            <v>-0.26191120430589926</v>
          </cell>
          <cell r="S36">
            <v>0.26191120430589926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2AF62-3F9E-4673-8FD8-6444841C36AB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8</v>
      </c>
    </row>
    <row r="2" spans="1:13" x14ac:dyDescent="0.35">
      <c r="A2" t="s">
        <v>0</v>
      </c>
    </row>
    <row r="4" spans="1:13" x14ac:dyDescent="0.35">
      <c r="A4" t="s">
        <v>9</v>
      </c>
      <c r="B4" s="6">
        <v>46037</v>
      </c>
    </row>
    <row r="6" spans="1:13" x14ac:dyDescent="0.35">
      <c r="A6" s="7" t="s">
        <v>10</v>
      </c>
    </row>
    <row r="10" spans="1:13" ht="18.5" x14ac:dyDescent="0.45">
      <c r="M1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E131-A61D-4ADB-A154-98378A8953D3}">
  <dimension ref="A1:S59"/>
  <sheetViews>
    <sheetView workbookViewId="0"/>
  </sheetViews>
  <sheetFormatPr defaultRowHeight="14.5" x14ac:dyDescent="0.35"/>
  <sheetData>
    <row r="1" spans="1:19" x14ac:dyDescent="0.35">
      <c r="A1" s="1" t="s">
        <v>0</v>
      </c>
    </row>
    <row r="2" spans="1:19" ht="15" thickBot="1" x14ac:dyDescent="0.4"/>
    <row r="3" spans="1:19" ht="15" thickTop="1" x14ac:dyDescent="0.35">
      <c r="A3" s="2" t="s">
        <v>1</v>
      </c>
      <c r="C3" t="s">
        <v>0</v>
      </c>
      <c r="E3" t="s">
        <v>2</v>
      </c>
      <c r="F3" s="3">
        <v>0.05</v>
      </c>
      <c r="P3" t="s">
        <v>0</v>
      </c>
      <c r="R3" t="s">
        <v>2</v>
      </c>
      <c r="S3" s="3">
        <v>0.05</v>
      </c>
    </row>
    <row r="4" spans="1:19" x14ac:dyDescent="0.35">
      <c r="A4">
        <v>10.317780249246972</v>
      </c>
    </row>
    <row r="5" spans="1:19" x14ac:dyDescent="0.35">
      <c r="A5">
        <v>10.292348911477513</v>
      </c>
      <c r="C5" s="4" t="s">
        <v>3</v>
      </c>
      <c r="D5" s="4" t="s">
        <v>4</v>
      </c>
      <c r="E5" s="4" t="s">
        <v>5</v>
      </c>
      <c r="F5" s="4" t="s">
        <v>6</v>
      </c>
      <c r="P5" s="4" t="s">
        <v>3</v>
      </c>
      <c r="Q5" s="4" t="s">
        <v>7</v>
      </c>
      <c r="R5" s="4" t="s">
        <v>5</v>
      </c>
      <c r="S5" s="4" t="s">
        <v>6</v>
      </c>
    </row>
    <row r="6" spans="1:19" x14ac:dyDescent="0.35">
      <c r="A6">
        <v>10.300752464078952</v>
      </c>
      <c r="C6">
        <v>0</v>
      </c>
      <c r="D6" t="e">
        <f ca="1">ACF($A$4:$A$59,C6)</f>
        <v>#NAME?</v>
      </c>
      <c r="P6">
        <v>0</v>
      </c>
      <c r="Q6" t="e">
        <f ca="1">PACF($A$4:$A$59,P6)</f>
        <v>#NAME?</v>
      </c>
    </row>
    <row r="7" spans="1:19" x14ac:dyDescent="0.35">
      <c r="A7">
        <v>10.292077743419448</v>
      </c>
      <c r="C7">
        <f>C6+1</f>
        <v>1</v>
      </c>
      <c r="D7" t="e">
        <f ca="1">ACF($A$4:$A$59,C7)</f>
        <v>#NAME?</v>
      </c>
      <c r="E7">
        <f>-F7</f>
        <v>-0.26191120430589926</v>
      </c>
      <c r="F7">
        <f>NORMSINV(1-$F$3/2)/SQRT(COUNT($A$4:$A$59))</f>
        <v>0.26191120430589926</v>
      </c>
      <c r="P7">
        <f>P6+1</f>
        <v>1</v>
      </c>
      <c r="Q7" t="e">
        <f ca="1">PACF($A$4:$A$59,P7)</f>
        <v>#NAME?</v>
      </c>
      <c r="R7">
        <f>-S7</f>
        <v>-0.26191120430589926</v>
      </c>
      <c r="S7">
        <f>NORMSINV(1-$S$3/2)/SQRT(COUNT(A4:A59))</f>
        <v>0.26191120430589926</v>
      </c>
    </row>
    <row r="8" spans="1:19" x14ac:dyDescent="0.35">
      <c r="A8">
        <v>10.313044278547546</v>
      </c>
      <c r="C8">
        <f t="shared" ref="C8:C36" si="0">C7+1</f>
        <v>2</v>
      </c>
      <c r="D8" t="e">
        <f ca="1">ACF($A$4:$A$59,C8)</f>
        <v>#NAME?</v>
      </c>
      <c r="E8" t="e">
        <f ca="1">-F8</f>
        <v>#NAME?</v>
      </c>
      <c r="F8" t="e">
        <f ca="1">NORMSINV(1-$F$3/2)*SQRT((1+2*SUMSQ(D$7:D7))/COUNT($A$4:$A$59))</f>
        <v>#NAME?</v>
      </c>
      <c r="P8">
        <f t="shared" ref="P8:P36" si="1">P7+1</f>
        <v>2</v>
      </c>
      <c r="Q8" t="e">
        <f ca="1">PACF($A$4:$A$59,P8)</f>
        <v>#NAME?</v>
      </c>
      <c r="R8">
        <f>R7</f>
        <v>-0.26191120430589926</v>
      </c>
      <c r="S8">
        <f>S7</f>
        <v>0.26191120430589926</v>
      </c>
    </row>
    <row r="9" spans="1:19" x14ac:dyDescent="0.35">
      <c r="A9">
        <v>10.320419992085187</v>
      </c>
      <c r="C9">
        <f t="shared" si="0"/>
        <v>3</v>
      </c>
      <c r="D9" t="e">
        <f ca="1">ACF($A$4:$A$59,C9)</f>
        <v>#NAME?</v>
      </c>
      <c r="E9" t="e">
        <f t="shared" ref="E9:E36" ca="1" si="2">-F9</f>
        <v>#NAME?</v>
      </c>
      <c r="F9" t="e">
        <f ca="1">NORMSINV(1-$F$3/2)*SQRT((1+2*SUMSQ(D$7:D8))/COUNT($A$4:$A$59))</f>
        <v>#NAME?</v>
      </c>
      <c r="P9">
        <f t="shared" si="1"/>
        <v>3</v>
      </c>
      <c r="Q9" t="e">
        <f ca="1">PACF($A$4:$A$59,P9)</f>
        <v>#NAME?</v>
      </c>
      <c r="R9">
        <f t="shared" ref="R9:S24" si="3">R8</f>
        <v>-0.26191120430589926</v>
      </c>
      <c r="S9">
        <f t="shared" si="3"/>
        <v>0.26191120430589926</v>
      </c>
    </row>
    <row r="10" spans="1:19" x14ac:dyDescent="0.35">
      <c r="A10">
        <v>10.366435096057655</v>
      </c>
      <c r="C10">
        <f t="shared" si="0"/>
        <v>4</v>
      </c>
      <c r="D10" t="e">
        <f ca="1">ACF($A$4:$A$59,C10)</f>
        <v>#NAME?</v>
      </c>
      <c r="E10" t="e">
        <f t="shared" ca="1" si="2"/>
        <v>#NAME?</v>
      </c>
      <c r="F10" t="e">
        <f ca="1">NORMSINV(1-$F$3/2)*SQRT((1+2*SUMSQ(D$7:D9))/COUNT($A$4:$A$59))</f>
        <v>#NAME?</v>
      </c>
      <c r="P10">
        <f t="shared" si="1"/>
        <v>4</v>
      </c>
      <c r="Q10" t="e">
        <f ca="1">PACF($A$4:$A$59,P10)</f>
        <v>#NAME?</v>
      </c>
      <c r="R10">
        <f t="shared" si="3"/>
        <v>-0.26191120430589926</v>
      </c>
      <c r="S10">
        <f t="shared" si="3"/>
        <v>0.26191120430589926</v>
      </c>
    </row>
    <row r="11" spans="1:19" x14ac:dyDescent="0.35">
      <c r="A11">
        <v>10.367441670330306</v>
      </c>
      <c r="C11">
        <f t="shared" si="0"/>
        <v>5</v>
      </c>
      <c r="D11" t="e">
        <f ca="1">ACF($A$4:$A$59,C11)</f>
        <v>#NAME?</v>
      </c>
      <c r="E11" t="e">
        <f t="shared" ca="1" si="2"/>
        <v>#NAME?</v>
      </c>
      <c r="F11" t="e">
        <f ca="1">NORMSINV(1-$F$3/2)*SQRT((1+2*SUMSQ(D$7:D10))/COUNT($A$4:$A$59))</f>
        <v>#NAME?</v>
      </c>
      <c r="P11">
        <f t="shared" si="1"/>
        <v>5</v>
      </c>
      <c r="Q11" t="e">
        <f ca="1">PACF($A$4:$A$59,P11)</f>
        <v>#NAME?</v>
      </c>
      <c r="R11">
        <f t="shared" si="3"/>
        <v>-0.26191120430589926</v>
      </c>
      <c r="S11">
        <f t="shared" si="3"/>
        <v>0.26191120430589926</v>
      </c>
    </row>
    <row r="12" spans="1:19" x14ac:dyDescent="0.35">
      <c r="A12">
        <v>10.395527831398702</v>
      </c>
      <c r="C12">
        <f t="shared" si="0"/>
        <v>6</v>
      </c>
      <c r="D12" t="e">
        <f ca="1">ACF($A$4:$A$59,C12)</f>
        <v>#NAME?</v>
      </c>
      <c r="E12" t="e">
        <f t="shared" ca="1" si="2"/>
        <v>#NAME?</v>
      </c>
      <c r="F12" t="e">
        <f ca="1">NORMSINV(1-$F$3/2)*SQRT((1+2*SUMSQ(D$7:D11))/COUNT($A$4:$A$59))</f>
        <v>#NAME?</v>
      </c>
      <c r="P12">
        <f t="shared" si="1"/>
        <v>6</v>
      </c>
      <c r="Q12" t="e">
        <f ca="1">PACF($A$4:$A$59,P12)</f>
        <v>#NAME?</v>
      </c>
      <c r="R12">
        <f t="shared" si="3"/>
        <v>-0.26191120430589926</v>
      </c>
      <c r="S12">
        <f t="shared" si="3"/>
        <v>0.26191120430589926</v>
      </c>
    </row>
    <row r="13" spans="1:19" x14ac:dyDescent="0.35">
      <c r="A13">
        <v>10.485619369994788</v>
      </c>
      <c r="C13">
        <f t="shared" si="0"/>
        <v>7</v>
      </c>
      <c r="D13" t="e">
        <f ca="1">ACF($A$4:$A$59,C13)</f>
        <v>#NAME?</v>
      </c>
      <c r="E13" t="e">
        <f t="shared" ca="1" si="2"/>
        <v>#NAME?</v>
      </c>
      <c r="F13" t="e">
        <f ca="1">NORMSINV(1-$F$3/2)*SQRT((1+2*SUMSQ(D$7:D12))/COUNT($A$4:$A$59))</f>
        <v>#NAME?</v>
      </c>
      <c r="P13">
        <f t="shared" si="1"/>
        <v>7</v>
      </c>
      <c r="Q13" t="e">
        <f ca="1">PACF($A$4:$A$59,P13)</f>
        <v>#NAME?</v>
      </c>
      <c r="R13">
        <f t="shared" si="3"/>
        <v>-0.26191120430589926</v>
      </c>
      <c r="S13">
        <f t="shared" si="3"/>
        <v>0.26191120430589926</v>
      </c>
    </row>
    <row r="14" spans="1:19" x14ac:dyDescent="0.35">
      <c r="A14">
        <v>10.476188780020186</v>
      </c>
      <c r="C14">
        <f t="shared" si="0"/>
        <v>8</v>
      </c>
      <c r="D14" t="e">
        <f ca="1">ACF($A$4:$A$59,C14)</f>
        <v>#NAME?</v>
      </c>
      <c r="E14" t="e">
        <f t="shared" ca="1" si="2"/>
        <v>#NAME?</v>
      </c>
      <c r="F14" t="e">
        <f ca="1">NORMSINV(1-$F$3/2)*SQRT((1+2*SUMSQ(D$7:D13))/COUNT($A$4:$A$59))</f>
        <v>#NAME?</v>
      </c>
      <c r="P14">
        <f t="shared" si="1"/>
        <v>8</v>
      </c>
      <c r="Q14" t="e">
        <f ca="1">PACF($A$4:$A$59,P14)</f>
        <v>#NAME?</v>
      </c>
      <c r="R14">
        <f t="shared" si="3"/>
        <v>-0.26191120430589926</v>
      </c>
      <c r="S14">
        <f t="shared" si="3"/>
        <v>0.26191120430589926</v>
      </c>
    </row>
    <row r="15" spans="1:19" x14ac:dyDescent="0.35">
      <c r="A15">
        <v>10.463960116191533</v>
      </c>
      <c r="C15">
        <f t="shared" si="0"/>
        <v>9</v>
      </c>
      <c r="D15" t="e">
        <f ca="1">ACF($A$4:$A$59,C15)</f>
        <v>#NAME?</v>
      </c>
      <c r="E15" t="e">
        <f t="shared" ca="1" si="2"/>
        <v>#NAME?</v>
      </c>
      <c r="F15" t="e">
        <f ca="1">NORMSINV(1-$F$3/2)*SQRT((1+2*SUMSQ(D$7:D14))/COUNT($A$4:$A$59))</f>
        <v>#NAME?</v>
      </c>
      <c r="P15">
        <f t="shared" si="1"/>
        <v>9</v>
      </c>
      <c r="Q15" t="e">
        <f ca="1">PACF($A$4:$A$59,P15)</f>
        <v>#NAME?</v>
      </c>
      <c r="R15">
        <f t="shared" si="3"/>
        <v>-0.26191120430589926</v>
      </c>
      <c r="S15">
        <f t="shared" si="3"/>
        <v>0.26191120430589926</v>
      </c>
    </row>
    <row r="16" spans="1:19" x14ac:dyDescent="0.35">
      <c r="A16">
        <v>10.341452118734878</v>
      </c>
      <c r="C16">
        <f t="shared" si="0"/>
        <v>10</v>
      </c>
      <c r="D16" t="e">
        <f ca="1">ACF($A$4:$A$59,C16)</f>
        <v>#NAME?</v>
      </c>
      <c r="E16" t="e">
        <f t="shared" ca="1" si="2"/>
        <v>#NAME?</v>
      </c>
      <c r="F16" t="e">
        <f ca="1">NORMSINV(1-$F$3/2)*SQRT((1+2*SUMSQ(D$7:D15))/COUNT($A$4:$A$59))</f>
        <v>#NAME?</v>
      </c>
      <c r="P16">
        <f t="shared" si="1"/>
        <v>10</v>
      </c>
      <c r="Q16" t="e">
        <f ca="1">PACF($A$4:$A$59,P16)</f>
        <v>#NAME?</v>
      </c>
      <c r="R16">
        <f t="shared" si="3"/>
        <v>-0.26191120430589926</v>
      </c>
      <c r="S16">
        <f t="shared" si="3"/>
        <v>0.26191120430589926</v>
      </c>
    </row>
    <row r="17" spans="1:19" x14ac:dyDescent="0.35">
      <c r="A17">
        <v>10.402473361497909</v>
      </c>
      <c r="C17">
        <f t="shared" si="0"/>
        <v>11</v>
      </c>
      <c r="D17" t="e">
        <f ca="1">ACF($A$4:$A$59,C17)</f>
        <v>#NAME?</v>
      </c>
      <c r="E17" t="e">
        <f t="shared" ca="1" si="2"/>
        <v>#NAME?</v>
      </c>
      <c r="F17" t="e">
        <f ca="1">NORMSINV(1-$F$3/2)*SQRT((1+2*SUMSQ(D$7:D16))/COUNT($A$4:$A$59))</f>
        <v>#NAME?</v>
      </c>
      <c r="P17">
        <f t="shared" si="1"/>
        <v>11</v>
      </c>
      <c r="Q17" t="e">
        <f ca="1">PACF($A$4:$A$59,P17)</f>
        <v>#NAME?</v>
      </c>
      <c r="R17">
        <f t="shared" si="3"/>
        <v>-0.26191120430589926</v>
      </c>
      <c r="S17">
        <f t="shared" si="3"/>
        <v>0.26191120430589926</v>
      </c>
    </row>
    <row r="18" spans="1:19" x14ac:dyDescent="0.35">
      <c r="A18">
        <v>10.391576649328249</v>
      </c>
      <c r="C18">
        <f t="shared" si="0"/>
        <v>12</v>
      </c>
      <c r="D18" t="e">
        <f ca="1">ACF($A$4:$A$59,C18)</f>
        <v>#NAME?</v>
      </c>
      <c r="E18" t="e">
        <f t="shared" ca="1" si="2"/>
        <v>#NAME?</v>
      </c>
      <c r="F18" t="e">
        <f ca="1">NORMSINV(1-$F$3/2)*SQRT((1+2*SUMSQ(D$7:D17))/COUNT($A$4:$A$59))</f>
        <v>#NAME?</v>
      </c>
      <c r="P18">
        <f t="shared" si="1"/>
        <v>12</v>
      </c>
      <c r="Q18" t="e">
        <f ca="1">PACF($A$4:$A$59,P18)</f>
        <v>#NAME?</v>
      </c>
      <c r="R18">
        <f t="shared" si="3"/>
        <v>-0.26191120430589926</v>
      </c>
      <c r="S18">
        <f t="shared" si="3"/>
        <v>0.26191120430589926</v>
      </c>
    </row>
    <row r="19" spans="1:19" x14ac:dyDescent="0.35">
      <c r="A19">
        <v>10.355168084441255</v>
      </c>
      <c r="C19">
        <f t="shared" si="0"/>
        <v>13</v>
      </c>
      <c r="D19" t="e">
        <f ca="1">ACF($A$4:$A$59,C19)</f>
        <v>#NAME?</v>
      </c>
      <c r="E19" t="e">
        <f t="shared" ca="1" si="2"/>
        <v>#NAME?</v>
      </c>
      <c r="F19" t="e">
        <f ca="1">NORMSINV(1-$F$3/2)*SQRT((1+2*SUMSQ(D$7:D18))/COUNT($A$4:$A$59))</f>
        <v>#NAME?</v>
      </c>
      <c r="P19">
        <f t="shared" si="1"/>
        <v>13</v>
      </c>
      <c r="Q19" t="e">
        <f ca="1">PACF($A$4:$A$59,P19)</f>
        <v>#NAME?</v>
      </c>
      <c r="R19">
        <f t="shared" si="3"/>
        <v>-0.26191120430589926</v>
      </c>
      <c r="S19">
        <f t="shared" si="3"/>
        <v>0.26191120430589926</v>
      </c>
    </row>
    <row r="20" spans="1:19" x14ac:dyDescent="0.35">
      <c r="A20">
        <v>10.351660875132662</v>
      </c>
      <c r="C20">
        <f t="shared" si="0"/>
        <v>14</v>
      </c>
      <c r="D20" t="e">
        <f ca="1">ACF($A$4:$A$59,C20)</f>
        <v>#NAME?</v>
      </c>
      <c r="E20" t="e">
        <f t="shared" ca="1" si="2"/>
        <v>#NAME?</v>
      </c>
      <c r="F20" t="e">
        <f ca="1">NORMSINV(1-$F$3/2)*SQRT((1+2*SUMSQ(D$7:D19))/COUNT($A$4:$A$59))</f>
        <v>#NAME?</v>
      </c>
      <c r="P20">
        <f t="shared" si="1"/>
        <v>14</v>
      </c>
      <c r="Q20" t="e">
        <f ca="1">PACF($A$4:$A$59,P20)</f>
        <v>#NAME?</v>
      </c>
      <c r="R20">
        <f t="shared" si="3"/>
        <v>-0.26191120430589926</v>
      </c>
      <c r="S20">
        <f t="shared" si="3"/>
        <v>0.26191120430589926</v>
      </c>
    </row>
    <row r="21" spans="1:19" x14ac:dyDescent="0.35">
      <c r="A21">
        <v>10.363945768938333</v>
      </c>
      <c r="C21">
        <f t="shared" si="0"/>
        <v>15</v>
      </c>
      <c r="D21" t="e">
        <f ca="1">ACF($A$4:$A$59,C21)</f>
        <v>#NAME?</v>
      </c>
      <c r="E21" t="e">
        <f t="shared" ca="1" si="2"/>
        <v>#NAME?</v>
      </c>
      <c r="F21" t="e">
        <f ca="1">NORMSINV(1-$F$3/2)*SQRT((1+2*SUMSQ(D$7:D20))/COUNT($A$4:$A$59))</f>
        <v>#NAME?</v>
      </c>
      <c r="P21">
        <f t="shared" si="1"/>
        <v>15</v>
      </c>
      <c r="Q21" t="e">
        <f ca="1">PACF($A$4:$A$59,P21)</f>
        <v>#NAME?</v>
      </c>
      <c r="R21">
        <f t="shared" si="3"/>
        <v>-0.26191120430589926</v>
      </c>
      <c r="S21">
        <f t="shared" si="3"/>
        <v>0.26191120430589926</v>
      </c>
    </row>
    <row r="22" spans="1:19" x14ac:dyDescent="0.35">
      <c r="A22">
        <v>10.385759368884058</v>
      </c>
      <c r="C22">
        <f t="shared" si="0"/>
        <v>16</v>
      </c>
      <c r="D22" t="e">
        <f ca="1">ACF($A$4:$A$59,C22)</f>
        <v>#NAME?</v>
      </c>
      <c r="E22" t="e">
        <f t="shared" ca="1" si="2"/>
        <v>#NAME?</v>
      </c>
      <c r="F22" t="e">
        <f ca="1">NORMSINV(1-$F$3/2)*SQRT((1+2*SUMSQ(D$7:D21))/COUNT($A$4:$A$59))</f>
        <v>#NAME?</v>
      </c>
      <c r="P22">
        <f t="shared" si="1"/>
        <v>16</v>
      </c>
      <c r="Q22" t="e">
        <f ca="1">PACF($A$4:$A$59,P22)</f>
        <v>#NAME?</v>
      </c>
      <c r="R22">
        <f t="shared" si="3"/>
        <v>-0.26191120430589926</v>
      </c>
      <c r="S22">
        <f t="shared" si="3"/>
        <v>0.26191120430589926</v>
      </c>
    </row>
    <row r="23" spans="1:19" x14ac:dyDescent="0.35">
      <c r="A23">
        <v>10.388749184170845</v>
      </c>
      <c r="C23">
        <f t="shared" si="0"/>
        <v>17</v>
      </c>
      <c r="D23" t="e">
        <f ca="1">ACF($A$4:$A$59,C23)</f>
        <v>#NAME?</v>
      </c>
      <c r="E23" t="e">
        <f t="shared" ca="1" si="2"/>
        <v>#NAME?</v>
      </c>
      <c r="F23" t="e">
        <f ca="1">NORMSINV(1-$F$3/2)*SQRT((1+2*SUMSQ(D$7:D22))/COUNT($A$4:$A$59))</f>
        <v>#NAME?</v>
      </c>
      <c r="P23">
        <f t="shared" si="1"/>
        <v>17</v>
      </c>
      <c r="Q23" t="e">
        <f ca="1">PACF($A$4:$A$59,P23)</f>
        <v>#NAME?</v>
      </c>
      <c r="R23">
        <f t="shared" si="3"/>
        <v>-0.26191120430589926</v>
      </c>
      <c r="S23">
        <f t="shared" si="3"/>
        <v>0.26191120430589926</v>
      </c>
    </row>
    <row r="24" spans="1:19" x14ac:dyDescent="0.35">
      <c r="A24">
        <v>10.430786738995007</v>
      </c>
      <c r="C24">
        <f t="shared" si="0"/>
        <v>18</v>
      </c>
      <c r="D24" t="e">
        <f ca="1">ACF($A$4:$A$59,C24)</f>
        <v>#NAME?</v>
      </c>
      <c r="E24" t="e">
        <f t="shared" ca="1" si="2"/>
        <v>#NAME?</v>
      </c>
      <c r="F24" t="e">
        <f ca="1">NORMSINV(1-$F$3/2)*SQRT((1+2*SUMSQ(D$7:D23))/COUNT($A$4:$A$59))</f>
        <v>#NAME?</v>
      </c>
      <c r="P24">
        <f t="shared" si="1"/>
        <v>18</v>
      </c>
      <c r="Q24" t="e">
        <f ca="1">PACF($A$4:$A$59,P24)</f>
        <v>#NAME?</v>
      </c>
      <c r="R24">
        <f t="shared" si="3"/>
        <v>-0.26191120430589926</v>
      </c>
      <c r="S24">
        <f t="shared" si="3"/>
        <v>0.26191120430589926</v>
      </c>
    </row>
    <row r="25" spans="1:19" x14ac:dyDescent="0.35">
      <c r="A25">
        <v>10.468630892511706</v>
      </c>
      <c r="C25">
        <f t="shared" si="0"/>
        <v>19</v>
      </c>
      <c r="D25" t="e">
        <f ca="1">ACF($A$4:$A$59,C25)</f>
        <v>#NAME?</v>
      </c>
      <c r="E25" t="e">
        <f t="shared" ca="1" si="2"/>
        <v>#NAME?</v>
      </c>
      <c r="F25" t="e">
        <f ca="1">NORMSINV(1-$F$3/2)*SQRT((1+2*SUMSQ(D$7:D24))/COUNT($A$4:$A$59))</f>
        <v>#NAME?</v>
      </c>
      <c r="P25">
        <f t="shared" si="1"/>
        <v>19</v>
      </c>
      <c r="Q25" t="e">
        <f ca="1">PACF($A$4:$A$59,P25)</f>
        <v>#NAME?</v>
      </c>
      <c r="R25">
        <f t="shared" ref="R25:S36" si="4">R24</f>
        <v>-0.26191120430589926</v>
      </c>
      <c r="S25">
        <f t="shared" si="4"/>
        <v>0.26191120430589926</v>
      </c>
    </row>
    <row r="26" spans="1:19" x14ac:dyDescent="0.35">
      <c r="A26">
        <v>10.449033392780306</v>
      </c>
      <c r="C26">
        <f t="shared" si="0"/>
        <v>20</v>
      </c>
      <c r="D26" t="e">
        <f ca="1">ACF($A$4:$A$59,C26)</f>
        <v>#NAME?</v>
      </c>
      <c r="E26" t="e">
        <f t="shared" ca="1" si="2"/>
        <v>#NAME?</v>
      </c>
      <c r="F26" t="e">
        <f ca="1">NORMSINV(1-$F$3/2)*SQRT((1+2*SUMSQ(D$7:D25))/COUNT($A$4:$A$59))</f>
        <v>#NAME?</v>
      </c>
      <c r="P26">
        <f t="shared" si="1"/>
        <v>20</v>
      </c>
      <c r="Q26" t="e">
        <f ca="1">PACF($A$4:$A$59,P26)</f>
        <v>#NAME?</v>
      </c>
      <c r="R26">
        <f t="shared" si="4"/>
        <v>-0.26191120430589926</v>
      </c>
      <c r="S26">
        <f t="shared" si="4"/>
        <v>0.26191120430589926</v>
      </c>
    </row>
    <row r="27" spans="1:19" x14ac:dyDescent="0.35">
      <c r="A27">
        <v>10.432290609532771</v>
      </c>
      <c r="C27">
        <f t="shared" si="0"/>
        <v>21</v>
      </c>
      <c r="D27" t="e">
        <f ca="1">ACF($A$4:$A$59,C27)</f>
        <v>#NAME?</v>
      </c>
      <c r="E27" t="e">
        <f t="shared" ca="1" si="2"/>
        <v>#NAME?</v>
      </c>
      <c r="F27" t="e">
        <f ca="1">NORMSINV(1-$F$3/2)*SQRT((1+2*SUMSQ(D$7:D26))/COUNT($A$4:$A$59))</f>
        <v>#NAME?</v>
      </c>
      <c r="P27">
        <f t="shared" si="1"/>
        <v>21</v>
      </c>
      <c r="Q27" t="e">
        <f ca="1">PACF($A$4:$A$59,P27)</f>
        <v>#NAME?</v>
      </c>
      <c r="R27">
        <f t="shared" si="4"/>
        <v>-0.26191120430589926</v>
      </c>
      <c r="S27">
        <f t="shared" si="4"/>
        <v>0.26191120430589926</v>
      </c>
    </row>
    <row r="28" spans="1:19" x14ac:dyDescent="0.35">
      <c r="A28">
        <v>10.415592357800499</v>
      </c>
      <c r="C28">
        <f t="shared" si="0"/>
        <v>22</v>
      </c>
      <c r="D28" t="e">
        <f ca="1">ACF($A$4:$A$59,C28)</f>
        <v>#NAME?</v>
      </c>
      <c r="E28" t="e">
        <f t="shared" ca="1" si="2"/>
        <v>#NAME?</v>
      </c>
      <c r="F28" t="e">
        <f ca="1">NORMSINV(1-$F$3/2)*SQRT((1+2*SUMSQ(D$7:D27))/COUNT($A$4:$A$59))</f>
        <v>#NAME?</v>
      </c>
      <c r="P28">
        <f t="shared" si="1"/>
        <v>22</v>
      </c>
      <c r="Q28" t="e">
        <f ca="1">PACF($A$4:$A$59,P28)</f>
        <v>#NAME?</v>
      </c>
      <c r="R28">
        <f t="shared" si="4"/>
        <v>-0.26191120430589926</v>
      </c>
      <c r="S28">
        <f t="shared" si="4"/>
        <v>0.26191120430589926</v>
      </c>
    </row>
    <row r="29" spans="1:19" x14ac:dyDescent="0.35">
      <c r="A29">
        <v>10.413883083825608</v>
      </c>
      <c r="C29">
        <f t="shared" si="0"/>
        <v>23</v>
      </c>
      <c r="D29" t="e">
        <f ca="1">ACF($A$4:$A$59,C29)</f>
        <v>#NAME?</v>
      </c>
      <c r="E29" t="e">
        <f t="shared" ca="1" si="2"/>
        <v>#NAME?</v>
      </c>
      <c r="F29" t="e">
        <f ca="1">NORMSINV(1-$F$3/2)*SQRT((1+2*SUMSQ(D$7:D28))/COUNT($A$4:$A$59))</f>
        <v>#NAME?</v>
      </c>
      <c r="P29">
        <f t="shared" si="1"/>
        <v>23</v>
      </c>
      <c r="Q29" t="e">
        <f ca="1">PACF($A$4:$A$59,P29)</f>
        <v>#NAME?</v>
      </c>
      <c r="R29">
        <f t="shared" si="4"/>
        <v>-0.26191120430589926</v>
      </c>
      <c r="S29">
        <f t="shared" si="4"/>
        <v>0.26191120430589926</v>
      </c>
    </row>
    <row r="30" spans="1:19" x14ac:dyDescent="0.35">
      <c r="A30">
        <v>10.408586811928672</v>
      </c>
      <c r="C30">
        <f t="shared" si="0"/>
        <v>24</v>
      </c>
      <c r="D30" t="e">
        <f ca="1">ACF($A$4:$A$59,C30)</f>
        <v>#NAME?</v>
      </c>
      <c r="E30" t="e">
        <f t="shared" ca="1" si="2"/>
        <v>#NAME?</v>
      </c>
      <c r="F30" t="e">
        <f ca="1">NORMSINV(1-$F$3/2)*SQRT((1+2*SUMSQ(D$7:D29))/COUNT($A$4:$A$59))</f>
        <v>#NAME?</v>
      </c>
      <c r="P30">
        <f t="shared" si="1"/>
        <v>24</v>
      </c>
      <c r="Q30" t="e">
        <f ca="1">PACF($A$4:$A$59,P30)</f>
        <v>#NAME?</v>
      </c>
      <c r="R30">
        <f t="shared" si="4"/>
        <v>-0.26191120430589926</v>
      </c>
      <c r="S30">
        <f t="shared" si="4"/>
        <v>0.26191120430589926</v>
      </c>
    </row>
    <row r="31" spans="1:19" x14ac:dyDescent="0.35">
      <c r="A31">
        <v>10.398793364644082</v>
      </c>
      <c r="C31">
        <f t="shared" si="0"/>
        <v>25</v>
      </c>
      <c r="D31" t="e">
        <f ca="1">ACF($A$4:$A$59,C31)</f>
        <v>#NAME?</v>
      </c>
      <c r="E31" t="e">
        <f t="shared" ca="1" si="2"/>
        <v>#NAME?</v>
      </c>
      <c r="F31" t="e">
        <f ca="1">NORMSINV(1-$F$3/2)*SQRT((1+2*SUMSQ(D$7:D30))/COUNT($A$4:$A$59))</f>
        <v>#NAME?</v>
      </c>
      <c r="P31">
        <f t="shared" si="1"/>
        <v>25</v>
      </c>
      <c r="Q31" t="e">
        <f ca="1">PACF($A$4:$A$59,P31)</f>
        <v>#NAME?</v>
      </c>
      <c r="R31">
        <f t="shared" si="4"/>
        <v>-0.26191120430589926</v>
      </c>
      <c r="S31">
        <f t="shared" si="4"/>
        <v>0.26191120430589926</v>
      </c>
    </row>
    <row r="32" spans="1:19" x14ac:dyDescent="0.35">
      <c r="A32">
        <v>10.415352635876781</v>
      </c>
      <c r="C32">
        <f t="shared" si="0"/>
        <v>26</v>
      </c>
      <c r="D32" t="e">
        <f ca="1">ACF($A$4:$A$59,C32)</f>
        <v>#NAME?</v>
      </c>
      <c r="E32" t="e">
        <f t="shared" ca="1" si="2"/>
        <v>#NAME?</v>
      </c>
      <c r="F32" t="e">
        <f ca="1">NORMSINV(1-$F$3/2)*SQRT((1+2*SUMSQ(D$7:D31))/COUNT($A$4:$A$59))</f>
        <v>#NAME?</v>
      </c>
      <c r="P32">
        <f t="shared" si="1"/>
        <v>26</v>
      </c>
      <c r="Q32" t="e">
        <f ca="1">PACF($A$4:$A$59,P32)</f>
        <v>#NAME?</v>
      </c>
      <c r="R32">
        <f t="shared" si="4"/>
        <v>-0.26191120430589926</v>
      </c>
      <c r="S32">
        <f t="shared" si="4"/>
        <v>0.26191120430589926</v>
      </c>
    </row>
    <row r="33" spans="1:19" x14ac:dyDescent="0.35">
      <c r="A33">
        <v>10.442463219718466</v>
      </c>
      <c r="C33">
        <f t="shared" si="0"/>
        <v>27</v>
      </c>
      <c r="D33" t="e">
        <f ca="1">ACF($A$4:$A$59,C33)</f>
        <v>#NAME?</v>
      </c>
      <c r="E33" t="e">
        <f t="shared" ca="1" si="2"/>
        <v>#NAME?</v>
      </c>
      <c r="F33" t="e">
        <f ca="1">NORMSINV(1-$F$3/2)*SQRT((1+2*SUMSQ(D$7:D32))/COUNT($A$4:$A$59))</f>
        <v>#NAME?</v>
      </c>
      <c r="P33">
        <f t="shared" si="1"/>
        <v>27</v>
      </c>
      <c r="Q33" t="e">
        <f ca="1">PACF($A$4:$A$59,P33)</f>
        <v>#NAME?</v>
      </c>
      <c r="R33">
        <f t="shared" si="4"/>
        <v>-0.26191120430589926</v>
      </c>
      <c r="S33">
        <f t="shared" si="4"/>
        <v>0.26191120430589926</v>
      </c>
    </row>
    <row r="34" spans="1:19" x14ac:dyDescent="0.35">
      <c r="A34">
        <v>10.453976099358494</v>
      </c>
      <c r="C34">
        <f t="shared" si="0"/>
        <v>28</v>
      </c>
      <c r="D34" t="e">
        <f ca="1">ACF($A$4:$A$59,C34)</f>
        <v>#NAME?</v>
      </c>
      <c r="E34" t="e">
        <f t="shared" ca="1" si="2"/>
        <v>#NAME?</v>
      </c>
      <c r="F34" t="e">
        <f ca="1">NORMSINV(1-$F$3/2)*SQRT((1+2*SUMSQ(D$7:D33))/COUNT($A$4:$A$59))</f>
        <v>#NAME?</v>
      </c>
      <c r="P34">
        <f t="shared" si="1"/>
        <v>28</v>
      </c>
      <c r="Q34" t="e">
        <f ca="1">PACF($A$4:$A$59,P34)</f>
        <v>#NAME?</v>
      </c>
      <c r="R34">
        <f t="shared" si="4"/>
        <v>-0.26191120430589926</v>
      </c>
      <c r="S34">
        <f t="shared" si="4"/>
        <v>0.26191120430589926</v>
      </c>
    </row>
    <row r="35" spans="1:19" x14ac:dyDescent="0.35">
      <c r="A35">
        <v>10.472516044509659</v>
      </c>
      <c r="C35">
        <f t="shared" si="0"/>
        <v>29</v>
      </c>
      <c r="D35" t="e">
        <f ca="1">ACF($A$4:$A$59,C35)</f>
        <v>#NAME?</v>
      </c>
      <c r="E35" t="e">
        <f t="shared" ca="1" si="2"/>
        <v>#NAME?</v>
      </c>
      <c r="F35" t="e">
        <f ca="1">NORMSINV(1-$F$3/2)*SQRT((1+2*SUMSQ(D$7:D34))/COUNT($A$4:$A$59))</f>
        <v>#NAME?</v>
      </c>
      <c r="P35">
        <f t="shared" si="1"/>
        <v>29</v>
      </c>
      <c r="Q35" t="e">
        <f ca="1">PACF($A$4:$A$59,P35)</f>
        <v>#NAME?</v>
      </c>
      <c r="R35">
        <f t="shared" si="4"/>
        <v>-0.26191120430589926</v>
      </c>
      <c r="S35">
        <f t="shared" si="4"/>
        <v>0.26191120430589926</v>
      </c>
    </row>
    <row r="36" spans="1:19" x14ac:dyDescent="0.35">
      <c r="A36">
        <v>10.502214157476581</v>
      </c>
      <c r="C36" s="5">
        <f t="shared" si="0"/>
        <v>30</v>
      </c>
      <c r="D36" s="5" t="e">
        <f ca="1">ACF($A$4:$A$59,C36)</f>
        <v>#NAME?</v>
      </c>
      <c r="E36" s="5" t="e">
        <f t="shared" ca="1" si="2"/>
        <v>#NAME?</v>
      </c>
      <c r="F36" s="5" t="e">
        <f ca="1">NORMSINV(1-$F$3/2)*SQRT((1+2*SUMSQ(D$7:D35))/COUNT($A$4:$A$59))</f>
        <v>#NAME?</v>
      </c>
      <c r="P36" s="5">
        <f t="shared" si="1"/>
        <v>30</v>
      </c>
      <c r="Q36" s="5" t="e">
        <f ca="1">PACF($A$4:$A$59,P36)</f>
        <v>#NAME?</v>
      </c>
      <c r="R36" s="5">
        <f t="shared" si="4"/>
        <v>-0.26191120430589926</v>
      </c>
      <c r="S36" s="5">
        <f t="shared" si="4"/>
        <v>0.26191120430589926</v>
      </c>
    </row>
    <row r="37" spans="1:19" x14ac:dyDescent="0.35">
      <c r="A37">
        <v>10.511430812581505</v>
      </c>
    </row>
    <row r="38" spans="1:19" x14ac:dyDescent="0.35">
      <c r="A38">
        <v>10.48824184666795</v>
      </c>
    </row>
    <row r="39" spans="1:19" x14ac:dyDescent="0.35">
      <c r="A39">
        <v>10.453456963419745</v>
      </c>
    </row>
    <row r="40" spans="1:19" x14ac:dyDescent="0.35">
      <c r="A40">
        <v>10.461215845988338</v>
      </c>
    </row>
    <row r="41" spans="1:19" x14ac:dyDescent="0.35">
      <c r="A41">
        <v>10.451551155906923</v>
      </c>
    </row>
    <row r="42" spans="1:19" x14ac:dyDescent="0.35">
      <c r="A42">
        <v>10.45429321647827</v>
      </c>
    </row>
    <row r="43" spans="1:19" x14ac:dyDescent="0.35">
      <c r="A43">
        <v>10.464302621047032</v>
      </c>
    </row>
    <row r="44" spans="1:19" x14ac:dyDescent="0.35">
      <c r="A44">
        <v>10.47381717044985</v>
      </c>
    </row>
    <row r="45" spans="1:19" x14ac:dyDescent="0.35">
      <c r="A45">
        <v>10.47928597812618</v>
      </c>
    </row>
    <row r="46" spans="1:19" x14ac:dyDescent="0.35">
      <c r="A46">
        <v>10.488910314508901</v>
      </c>
    </row>
    <row r="47" spans="1:19" x14ac:dyDescent="0.35">
      <c r="A47">
        <v>10.502983177014618</v>
      </c>
    </row>
    <row r="48" spans="1:19" x14ac:dyDescent="0.35">
      <c r="A48">
        <v>10.561862112494815</v>
      </c>
    </row>
    <row r="49" spans="1:1" x14ac:dyDescent="0.35">
      <c r="A49">
        <v>10.59282749475312</v>
      </c>
    </row>
    <row r="50" spans="1:1" x14ac:dyDescent="0.35">
      <c r="A50">
        <v>10.555604383538082</v>
      </c>
    </row>
    <row r="51" spans="1:1" x14ac:dyDescent="0.35">
      <c r="A51">
        <v>10.537972247530657</v>
      </c>
    </row>
    <row r="52" spans="1:1" x14ac:dyDescent="0.35">
      <c r="A52">
        <v>10.556568901025617</v>
      </c>
    </row>
    <row r="53" spans="1:1" x14ac:dyDescent="0.35">
      <c r="A53">
        <v>10.551436188256256</v>
      </c>
    </row>
    <row r="54" spans="1:1" x14ac:dyDescent="0.35">
      <c r="A54">
        <v>10.541756071586084</v>
      </c>
    </row>
    <row r="55" spans="1:1" x14ac:dyDescent="0.35">
      <c r="A55">
        <v>10.554314220524935</v>
      </c>
    </row>
    <row r="56" spans="1:1" x14ac:dyDescent="0.35">
      <c r="A56">
        <v>10.56128508910566</v>
      </c>
    </row>
    <row r="57" spans="1:1" x14ac:dyDescent="0.35">
      <c r="A57">
        <v>10.577390749729313</v>
      </c>
    </row>
    <row r="58" spans="1:1" x14ac:dyDescent="0.35">
      <c r="A58">
        <v>10.600336207512887</v>
      </c>
    </row>
    <row r="59" spans="1:1" x14ac:dyDescent="0.35">
      <c r="A59" s="5">
        <v>10.625265063321484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Correlogram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2026-01-15T10:57:03Z</dcterms:created>
  <dcterms:modified xsi:type="dcterms:W3CDTF">2026-01-15T10:58:33Z</dcterms:modified>
</cp:coreProperties>
</file>