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1" documentId="8_{B81BB812-11B5-4B5B-BF9A-FFFA2382ACDD}" xr6:coauthVersionLast="47" xr6:coauthVersionMax="47" xr10:uidLastSave="{78675B6D-A591-4DDB-805F-3C4C4EC997B7}"/>
  <bookViews>
    <workbookView xWindow="-110" yWindow="-110" windowWidth="19420" windowHeight="10300" xr2:uid="{929CAB14-9DA6-44CF-8ABF-44CB114631F3}"/>
  </bookViews>
  <sheets>
    <sheet name="Title" sheetId="3" r:id="rId1"/>
    <sheet name="Before" sheetId="1" r:id="rId2"/>
    <sheet name="After" sheetId="2" r:id="rId3"/>
  </sheets>
  <externalReferences>
    <externalReference r:id="rId4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  <definedName name="solver_adj" localSheetId="2" hidden="1">After!$B$16:$B$17</definedName>
    <definedName name="solver_adj" localSheetId="1" hidden="1">Before!$B$16:$B$17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ng" localSheetId="2" hidden="1">1</definedName>
    <definedName name="solver_eng" localSheetId="1" hidden="1">1</definedName>
    <definedName name="solver_est" localSheetId="2" hidden="1">1</definedName>
    <definedName name="solver_est" localSheetId="1" hidden="1">1</definedName>
    <definedName name="solver_itr" localSheetId="2" hidden="1">2147483647</definedName>
    <definedName name="solver_itr" localSheetId="1" hidden="1">2147483647</definedName>
    <definedName name="solver_mip" localSheetId="2" hidden="1">2147483647</definedName>
    <definedName name="solver_mip" localSheetId="1" hidden="1">2147483647</definedName>
    <definedName name="solver_mni" localSheetId="2" hidden="1">30</definedName>
    <definedName name="solver_mni" localSheetId="1" hidden="1">30</definedName>
    <definedName name="solver_mrt" localSheetId="2" hidden="1">0.075</definedName>
    <definedName name="solver_mrt" localSheetId="1" hidden="1">0.075</definedName>
    <definedName name="solver_msl" localSheetId="2" hidden="1">2</definedName>
    <definedName name="solver_msl" localSheetId="1" hidden="1">2</definedName>
    <definedName name="solver_neg" localSheetId="2" hidden="1">2</definedName>
    <definedName name="solver_neg" localSheetId="1" hidden="1">2</definedName>
    <definedName name="solver_nod" localSheetId="2" hidden="1">2147483647</definedName>
    <definedName name="solver_nod" localSheetId="1" hidden="1">2147483647</definedName>
    <definedName name="solver_num" localSheetId="2" hidden="1">0</definedName>
    <definedName name="solver_num" localSheetId="1" hidden="1">0</definedName>
    <definedName name="solver_nwt" localSheetId="2" hidden="1">1</definedName>
    <definedName name="solver_nwt" localSheetId="1" hidden="1">1</definedName>
    <definedName name="solver_opt" localSheetId="2" hidden="1">After!$E$15</definedName>
    <definedName name="solver_opt" localSheetId="1" hidden="1">Before!$E$15</definedName>
    <definedName name="solver_pre" localSheetId="2" hidden="1">0.000001</definedName>
    <definedName name="solver_pre" localSheetId="1" hidden="1">0.000001</definedName>
    <definedName name="solver_rbv" localSheetId="2" hidden="1">1</definedName>
    <definedName name="solver_rbv" localSheetId="1" hidden="1">1</definedName>
    <definedName name="solver_rlx" localSheetId="2" hidden="1">2</definedName>
    <definedName name="solver_rlx" localSheetId="1" hidden="1">2</definedName>
    <definedName name="solver_rsd" localSheetId="2" hidden="1">0</definedName>
    <definedName name="solver_rsd" localSheetId="1" hidden="1">0</definedName>
    <definedName name="solver_scl" localSheetId="2" hidden="1">1</definedName>
    <definedName name="solver_scl" localSheetId="1" hidden="1">1</definedName>
    <definedName name="solver_sho" localSheetId="2" hidden="1">2</definedName>
    <definedName name="solver_sho" localSheetId="1" hidden="1">2</definedName>
    <definedName name="solver_ssz" localSheetId="2" hidden="1">100</definedName>
    <definedName name="solver_ssz" localSheetId="1" hidden="1">100</definedName>
    <definedName name="solver_tim" localSheetId="2" hidden="1">2147483647</definedName>
    <definedName name="solver_tim" localSheetId="1" hidden="1">2147483647</definedName>
    <definedName name="solver_tol" localSheetId="2" hidden="1">0.01</definedName>
    <definedName name="solver_tol" localSheetId="1" hidden="1">0.01</definedName>
    <definedName name="solver_typ" localSheetId="2" hidden="1">2</definedName>
    <definedName name="solver_typ" localSheetId="1" hidden="1">2</definedName>
    <definedName name="solver_val" localSheetId="2" hidden="1">0</definedName>
    <definedName name="solver_val" localSheetId="1" hidden="1">0</definedName>
    <definedName name="solver_ver" localSheetId="2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C14" i="2"/>
  <c r="C13" i="2"/>
  <c r="D13" i="2" s="1"/>
  <c r="E13" i="2" s="1"/>
  <c r="C12" i="2"/>
  <c r="D12" i="2" s="1"/>
  <c r="E12" i="2" s="1"/>
  <c r="C11" i="2"/>
  <c r="D11" i="2" s="1"/>
  <c r="E11" i="2" s="1"/>
  <c r="D10" i="2"/>
  <c r="E10" i="2" s="1"/>
  <c r="C10" i="2"/>
  <c r="C9" i="2"/>
  <c r="D9" i="2" s="1"/>
  <c r="E9" i="2" s="1"/>
  <c r="C8" i="2"/>
  <c r="D8" i="2" s="1"/>
  <c r="E8" i="2" s="1"/>
  <c r="C7" i="2"/>
  <c r="D7" i="2" s="1"/>
  <c r="E7" i="2" s="1"/>
  <c r="D6" i="2"/>
  <c r="E6" i="2" s="1"/>
  <c r="C6" i="2"/>
  <c r="C5" i="2"/>
  <c r="D5" i="2" s="1"/>
  <c r="E5" i="2" s="1"/>
  <c r="C4" i="2"/>
  <c r="D4" i="2" s="1"/>
  <c r="E4" i="2" s="1"/>
  <c r="D14" i="1"/>
  <c r="E14" i="1" s="1"/>
  <c r="C14" i="1"/>
  <c r="C13" i="1"/>
  <c r="D13" i="1" s="1"/>
  <c r="E13" i="1" s="1"/>
  <c r="D12" i="1"/>
  <c r="E12" i="1" s="1"/>
  <c r="C12" i="1"/>
  <c r="D11" i="1"/>
  <c r="E11" i="1" s="1"/>
  <c r="C11" i="1"/>
  <c r="D10" i="1"/>
  <c r="E10" i="1" s="1"/>
  <c r="C10" i="1"/>
  <c r="C9" i="1"/>
  <c r="D9" i="1" s="1"/>
  <c r="E9" i="1" s="1"/>
  <c r="D8" i="1"/>
  <c r="E8" i="1" s="1"/>
  <c r="C8" i="1"/>
  <c r="D7" i="1"/>
  <c r="E7" i="1" s="1"/>
  <c r="C7" i="1"/>
  <c r="D6" i="1"/>
  <c r="E6" i="1" s="1"/>
  <c r="C6" i="1"/>
  <c r="C5" i="1"/>
  <c r="D5" i="1" s="1"/>
  <c r="E5" i="1" s="1"/>
  <c r="D4" i="1"/>
  <c r="E4" i="1" s="1"/>
  <c r="C4" i="1"/>
  <c r="E15" i="1" l="1"/>
  <c r="E15" i="2"/>
</calcChain>
</file>

<file path=xl/sharedStrings.xml><?xml version="1.0" encoding="utf-8"?>
<sst xmlns="http://schemas.openxmlformats.org/spreadsheetml/2006/main" count="20" uniqueCount="12">
  <si>
    <t>Exponential Regression</t>
  </si>
  <si>
    <t>x</t>
  </si>
  <si>
    <t>y</t>
  </si>
  <si>
    <t>pred y</t>
  </si>
  <si>
    <t>residual</t>
  </si>
  <si>
    <t>resid-sq</t>
  </si>
  <si>
    <t>α</t>
  </si>
  <si>
    <t>β</t>
  </si>
  <si>
    <t>Real Statistics Using Excel</t>
  </si>
  <si>
    <t>Updated</t>
  </si>
  <si>
    <t>Copyright © 2013 - 2026 Charles Zaiontz</t>
  </si>
  <si>
    <t>Exponential Regression using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</si>
</sst>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7</xdr:row>
      <xdr:rowOff>157162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B61E77-7624-4E01-A584-D95F5DFC9F02}"/>
            </a:ext>
          </a:extLst>
        </xdr:cNvPr>
        <xdr:cNvSpPr txBox="1"/>
      </xdr:nvSpPr>
      <xdr:spPr>
        <a:xfrm>
          <a:off x="5943600" y="1446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7</xdr:row>
      <xdr:rowOff>157162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518703-057A-4B52-BC50-E647DE9FD380}"/>
            </a:ext>
          </a:extLst>
        </xdr:cNvPr>
        <xdr:cNvSpPr txBox="1"/>
      </xdr:nvSpPr>
      <xdr:spPr>
        <a:xfrm>
          <a:off x="5943600" y="1446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FA4C-9DB6-41DD-82FA-2A5DD8963650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8</v>
      </c>
    </row>
    <row r="2" spans="1:13" x14ac:dyDescent="0.35">
      <c r="A2" t="s">
        <v>11</v>
      </c>
    </row>
    <row r="4" spans="1:13" x14ac:dyDescent="0.35">
      <c r="A4" t="s">
        <v>9</v>
      </c>
      <c r="B4" s="9">
        <v>46030</v>
      </c>
    </row>
    <row r="6" spans="1:13" x14ac:dyDescent="0.35">
      <c r="A6" s="10" t="s">
        <v>10</v>
      </c>
    </row>
    <row r="10" spans="1:13" ht="18.5" x14ac:dyDescent="0.45">
      <c r="M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98F4-FB02-492A-A033-97F34E530B14}">
  <sheetPr codeName="Sheet424"/>
  <dimension ref="A1:G18"/>
  <sheetViews>
    <sheetView workbookViewId="0"/>
  </sheetViews>
  <sheetFormatPr defaultRowHeight="14.5" x14ac:dyDescent="0.35"/>
  <sheetData>
    <row r="1" spans="1:7" x14ac:dyDescent="0.35">
      <c r="A1" s="1" t="s">
        <v>0</v>
      </c>
      <c r="G1" s="1"/>
    </row>
    <row r="2" spans="1:7" x14ac:dyDescent="0.35">
      <c r="G2" s="1"/>
    </row>
    <row r="3" spans="1:7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G3" s="1"/>
    </row>
    <row r="4" spans="1:7" x14ac:dyDescent="0.35">
      <c r="A4" s="3">
        <v>45</v>
      </c>
      <c r="B4" s="3">
        <v>33</v>
      </c>
      <c r="C4">
        <f>$B$16*EXP($B$17*A4)</f>
        <v>28.985991054631548</v>
      </c>
      <c r="D4">
        <f>B4-C4</f>
        <v>4.0140089453684524</v>
      </c>
      <c r="E4">
        <f>D4^2</f>
        <v>16.112267813497954</v>
      </c>
      <c r="G4" s="1"/>
    </row>
    <row r="5" spans="1:7" x14ac:dyDescent="0.35">
      <c r="A5" s="3">
        <v>99</v>
      </c>
      <c r="B5" s="3">
        <v>72</v>
      </c>
      <c r="C5">
        <f t="shared" ref="C5:C14" si="0">$B$16*EXP($B$17*A5)</f>
        <v>69.111801766231082</v>
      </c>
      <c r="D5">
        <f t="shared" ref="D5:D14" si="1">B5-C5</f>
        <v>2.888198233768918</v>
      </c>
      <c r="E5">
        <f t="shared" ref="E5:E14" si="2">D5^2</f>
        <v>8.3416890375458976</v>
      </c>
      <c r="G5" s="1"/>
    </row>
    <row r="6" spans="1:7" x14ac:dyDescent="0.35">
      <c r="A6" s="3">
        <v>31</v>
      </c>
      <c r="B6" s="3">
        <v>19</v>
      </c>
      <c r="C6">
        <f t="shared" si="0"/>
        <v>23.13944972150129</v>
      </c>
      <c r="D6">
        <f t="shared" si="1"/>
        <v>-4.1394497215012898</v>
      </c>
      <c r="E6">
        <f t="shared" si="2"/>
        <v>17.135043996837105</v>
      </c>
      <c r="G6" s="1"/>
    </row>
    <row r="7" spans="1:7" x14ac:dyDescent="0.35">
      <c r="A7" s="3">
        <v>57</v>
      </c>
      <c r="B7" s="3">
        <v>27</v>
      </c>
      <c r="C7">
        <f t="shared" si="0"/>
        <v>35.159835473030839</v>
      </c>
      <c r="D7">
        <f t="shared" si="1"/>
        <v>-8.1598354730308387</v>
      </c>
      <c r="E7">
        <f t="shared" si="2"/>
        <v>66.582914946932405</v>
      </c>
      <c r="G7" s="1"/>
    </row>
    <row r="8" spans="1:7" x14ac:dyDescent="0.35">
      <c r="A8" s="3">
        <v>37</v>
      </c>
      <c r="B8" s="3">
        <v>23</v>
      </c>
      <c r="C8">
        <f t="shared" si="0"/>
        <v>25.484866736919166</v>
      </c>
      <c r="D8">
        <f t="shared" si="1"/>
        <v>-2.4848667369191659</v>
      </c>
      <c r="E8">
        <f t="shared" si="2"/>
        <v>6.1745627002473036</v>
      </c>
      <c r="G8" s="1"/>
    </row>
    <row r="9" spans="1:7" x14ac:dyDescent="0.35">
      <c r="A9" s="3">
        <v>85</v>
      </c>
      <c r="B9" s="3">
        <v>62</v>
      </c>
      <c r="C9">
        <f t="shared" si="0"/>
        <v>55.171791749950778</v>
      </c>
      <c r="D9">
        <f t="shared" si="1"/>
        <v>6.8282082500492223</v>
      </c>
      <c r="E9">
        <f t="shared" si="2"/>
        <v>46.62442790604026</v>
      </c>
      <c r="G9" s="1"/>
    </row>
    <row r="10" spans="1:7" x14ac:dyDescent="0.35">
      <c r="A10" s="3">
        <v>21</v>
      </c>
      <c r="B10" s="3">
        <v>24</v>
      </c>
      <c r="C10">
        <f t="shared" si="0"/>
        <v>19.700207165760073</v>
      </c>
      <c r="D10">
        <f t="shared" si="1"/>
        <v>4.299792834239927</v>
      </c>
      <c r="E10">
        <f t="shared" si="2"/>
        <v>18.488218417381024</v>
      </c>
      <c r="G10" s="1"/>
    </row>
    <row r="11" spans="1:7" x14ac:dyDescent="0.35">
      <c r="A11" s="3">
        <v>64</v>
      </c>
      <c r="B11" s="3">
        <v>32</v>
      </c>
      <c r="C11">
        <f t="shared" si="0"/>
        <v>39.351781458825506</v>
      </c>
      <c r="D11">
        <f t="shared" si="1"/>
        <v>-7.3517814588255064</v>
      </c>
      <c r="E11">
        <f t="shared" si="2"/>
        <v>54.04869061833049</v>
      </c>
      <c r="G11" s="1"/>
    </row>
    <row r="12" spans="1:7" x14ac:dyDescent="0.35">
      <c r="A12" s="3">
        <v>17</v>
      </c>
      <c r="B12" s="3">
        <v>18</v>
      </c>
      <c r="C12">
        <f t="shared" si="0"/>
        <v>18.472169276693794</v>
      </c>
      <c r="D12">
        <f t="shared" si="1"/>
        <v>-0.47216927669379416</v>
      </c>
      <c r="E12">
        <f t="shared" si="2"/>
        <v>0.22294382585354075</v>
      </c>
      <c r="G12" s="1"/>
    </row>
    <row r="13" spans="1:7" x14ac:dyDescent="0.35">
      <c r="A13" s="3">
        <v>41</v>
      </c>
      <c r="B13" s="3">
        <v>36</v>
      </c>
      <c r="C13">
        <f t="shared" si="0"/>
        <v>27.179111818910052</v>
      </c>
      <c r="D13">
        <f t="shared" si="1"/>
        <v>8.8208881810899484</v>
      </c>
      <c r="E13">
        <f t="shared" si="2"/>
        <v>77.808068303292345</v>
      </c>
      <c r="G13" s="1"/>
    </row>
    <row r="14" spans="1:7" x14ac:dyDescent="0.35">
      <c r="A14" s="4">
        <v>103</v>
      </c>
      <c r="B14" s="4">
        <v>76</v>
      </c>
      <c r="C14" s="5">
        <f t="shared" si="0"/>
        <v>73.706384561531237</v>
      </c>
      <c r="D14" s="5">
        <f t="shared" si="1"/>
        <v>2.2936154384687626</v>
      </c>
      <c r="E14" s="5">
        <f t="shared" si="2"/>
        <v>5.2606717795822542</v>
      </c>
      <c r="G14" s="1"/>
    </row>
    <row r="15" spans="1:7" x14ac:dyDescent="0.35">
      <c r="E15">
        <f>SUM(E4:E14)</f>
        <v>316.7994993455406</v>
      </c>
      <c r="G15" s="1"/>
    </row>
    <row r="16" spans="1:7" x14ac:dyDescent="0.35">
      <c r="A16" s="6" t="s">
        <v>6</v>
      </c>
      <c r="B16" s="7">
        <v>14.051351650751313</v>
      </c>
      <c r="G16" s="1"/>
    </row>
    <row r="17" spans="1:7" x14ac:dyDescent="0.35">
      <c r="A17" s="6" t="s">
        <v>7</v>
      </c>
      <c r="B17" s="8">
        <v>1.6090978936384667E-2</v>
      </c>
      <c r="G17" s="1"/>
    </row>
    <row r="18" spans="1:7" x14ac:dyDescent="0.35">
      <c r="G1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C457-6B94-4B5B-8077-16F3A6F97492}">
  <sheetPr codeName="Sheet425"/>
  <dimension ref="A1:G18"/>
  <sheetViews>
    <sheetView workbookViewId="0"/>
  </sheetViews>
  <sheetFormatPr defaultRowHeight="14.5" x14ac:dyDescent="0.35"/>
  <sheetData>
    <row r="1" spans="1:7" x14ac:dyDescent="0.35">
      <c r="A1" s="1" t="s">
        <v>0</v>
      </c>
      <c r="G1" s="1"/>
    </row>
    <row r="2" spans="1:7" x14ac:dyDescent="0.35">
      <c r="G2" s="1"/>
    </row>
    <row r="3" spans="1:7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G3" s="1"/>
    </row>
    <row r="4" spans="1:7" x14ac:dyDescent="0.35">
      <c r="A4" s="3">
        <v>45</v>
      </c>
      <c r="B4" s="3">
        <v>33</v>
      </c>
      <c r="C4">
        <f>$B$16*EXP($B$17*A4)</f>
        <v>28.831659725051864</v>
      </c>
      <c r="D4">
        <f>B4-C4</f>
        <v>4.168340274948136</v>
      </c>
      <c r="E4">
        <f>D4^2</f>
        <v>17.375060647754701</v>
      </c>
      <c r="G4" s="1"/>
    </row>
    <row r="5" spans="1:7" x14ac:dyDescent="0.35">
      <c r="A5" s="3">
        <v>99</v>
      </c>
      <c r="B5" s="3">
        <v>72</v>
      </c>
      <c r="C5">
        <f t="shared" ref="C5:C14" si="0">$B$16*EXP($B$17*A5)</f>
        <v>71.635682908693667</v>
      </c>
      <c r="D5">
        <f t="shared" ref="D5:D14" si="1">B5-C5</f>
        <v>0.36431709130633294</v>
      </c>
      <c r="E5">
        <f t="shared" ref="E5:E14" si="2">D5^2</f>
        <v>0.13272694301790694</v>
      </c>
      <c r="G5" s="1"/>
    </row>
    <row r="6" spans="1:7" x14ac:dyDescent="0.35">
      <c r="A6" s="3">
        <v>31</v>
      </c>
      <c r="B6" s="3">
        <v>19</v>
      </c>
      <c r="C6">
        <f t="shared" si="0"/>
        <v>22.77167048124813</v>
      </c>
      <c r="D6">
        <f t="shared" si="1"/>
        <v>-3.7716704812481296</v>
      </c>
      <c r="E6">
        <f t="shared" si="2"/>
        <v>14.225498219118498</v>
      </c>
      <c r="G6" s="1"/>
    </row>
    <row r="7" spans="1:7" x14ac:dyDescent="0.35">
      <c r="A7" s="3">
        <v>57</v>
      </c>
      <c r="B7" s="3">
        <v>27</v>
      </c>
      <c r="C7">
        <f t="shared" si="0"/>
        <v>35.294346604949631</v>
      </c>
      <c r="D7">
        <f t="shared" si="1"/>
        <v>-8.2943466049496308</v>
      </c>
      <c r="E7">
        <f t="shared" si="2"/>
        <v>68.796185603039461</v>
      </c>
      <c r="G7" s="1"/>
    </row>
    <row r="8" spans="1:7" x14ac:dyDescent="0.35">
      <c r="A8" s="3">
        <v>37</v>
      </c>
      <c r="B8" s="3">
        <v>23</v>
      </c>
      <c r="C8">
        <f t="shared" si="0"/>
        <v>25.194900176602072</v>
      </c>
      <c r="D8">
        <f t="shared" si="1"/>
        <v>-2.1949001766020722</v>
      </c>
      <c r="E8">
        <f t="shared" si="2"/>
        <v>4.8175867852478076</v>
      </c>
      <c r="G8" s="1"/>
    </row>
    <row r="9" spans="1:7" x14ac:dyDescent="0.35">
      <c r="A9" s="3">
        <v>85</v>
      </c>
      <c r="B9" s="3">
        <v>62</v>
      </c>
      <c r="C9">
        <f t="shared" si="0"/>
        <v>56.578919890572372</v>
      </c>
      <c r="D9">
        <f t="shared" si="1"/>
        <v>5.4210801094276277</v>
      </c>
      <c r="E9">
        <f t="shared" si="2"/>
        <v>29.38810955283186</v>
      </c>
      <c r="G9" s="1"/>
    </row>
    <row r="10" spans="1:7" x14ac:dyDescent="0.35">
      <c r="A10" s="3">
        <v>21</v>
      </c>
      <c r="B10" s="3">
        <v>24</v>
      </c>
      <c r="C10">
        <f t="shared" si="0"/>
        <v>19.239715179033695</v>
      </c>
      <c r="D10">
        <f t="shared" si="1"/>
        <v>4.7602848209663051</v>
      </c>
      <c r="E10">
        <f t="shared" si="2"/>
        <v>22.660311576722208</v>
      </c>
      <c r="G10" s="1"/>
    </row>
    <row r="11" spans="1:7" x14ac:dyDescent="0.35">
      <c r="A11" s="3">
        <v>64</v>
      </c>
      <c r="B11" s="3">
        <v>32</v>
      </c>
      <c r="C11">
        <f t="shared" si="0"/>
        <v>39.713898621389717</v>
      </c>
      <c r="D11">
        <f t="shared" si="1"/>
        <v>-7.7138986213897169</v>
      </c>
      <c r="E11">
        <f t="shared" si="2"/>
        <v>59.504231941078174</v>
      </c>
      <c r="G11" s="1"/>
    </row>
    <row r="12" spans="1:7" x14ac:dyDescent="0.35">
      <c r="A12" s="3">
        <v>17</v>
      </c>
      <c r="B12" s="3">
        <v>18</v>
      </c>
      <c r="C12">
        <f t="shared" si="0"/>
        <v>17.985401515264826</v>
      </c>
      <c r="D12">
        <f t="shared" si="1"/>
        <v>1.4598484735174111E-2</v>
      </c>
      <c r="E12">
        <f t="shared" si="2"/>
        <v>2.1311575656311152E-4</v>
      </c>
      <c r="G12" s="1"/>
    </row>
    <row r="13" spans="1:7" x14ac:dyDescent="0.35">
      <c r="A13" s="3">
        <v>41</v>
      </c>
      <c r="B13" s="3">
        <v>36</v>
      </c>
      <c r="C13">
        <f t="shared" si="0"/>
        <v>26.952008991881108</v>
      </c>
      <c r="D13">
        <f t="shared" si="1"/>
        <v>9.0479910081188919</v>
      </c>
      <c r="E13">
        <f t="shared" si="2"/>
        <v>81.866141283000317</v>
      </c>
      <c r="G13" s="1"/>
    </row>
    <row r="14" spans="1:7" x14ac:dyDescent="0.35">
      <c r="A14" s="4">
        <v>103</v>
      </c>
      <c r="B14" s="4">
        <v>76</v>
      </c>
      <c r="C14" s="5">
        <f t="shared" si="0"/>
        <v>76.631602283055528</v>
      </c>
      <c r="D14" s="5">
        <f t="shared" si="1"/>
        <v>-0.63160228305552835</v>
      </c>
      <c r="E14" s="5">
        <f t="shared" si="2"/>
        <v>0.39892144396095575</v>
      </c>
      <c r="G14" s="1"/>
    </row>
    <row r="15" spans="1:7" x14ac:dyDescent="0.35">
      <c r="E15">
        <f>SUM(E4:E14)</f>
        <v>299.16498711152843</v>
      </c>
      <c r="G15" s="1"/>
    </row>
    <row r="16" spans="1:7" x14ac:dyDescent="0.35">
      <c r="A16" s="6" t="s">
        <v>6</v>
      </c>
      <c r="B16" s="7">
        <v>13.504748758059534</v>
      </c>
      <c r="G16" s="1"/>
    </row>
    <row r="17" spans="1:7" x14ac:dyDescent="0.35">
      <c r="A17" s="6" t="s">
        <v>7</v>
      </c>
      <c r="B17" s="8">
        <v>1.6854059909324152E-2</v>
      </c>
      <c r="G17" s="1"/>
    </row>
    <row r="18" spans="1:7" x14ac:dyDescent="0.35">
      <c r="G1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Before</vt:lpstr>
      <vt:lpstr>After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2026-01-08T15:45:45Z</dcterms:created>
  <dcterms:modified xsi:type="dcterms:W3CDTF">2026-01-08T15:47:47Z</dcterms:modified>
</cp:coreProperties>
</file>