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B28C5D6A-15B7-4A97-9307-988738D339EB}" xr6:coauthVersionLast="47" xr6:coauthVersionMax="47" xr10:uidLastSave="{00000000-0000-0000-0000-000000000000}"/>
  <bookViews>
    <workbookView xWindow="-110" yWindow="-110" windowWidth="19420" windowHeight="10300" xr2:uid="{1C530CC3-AB96-431E-BD0F-63F73F91B40E}"/>
  </bookViews>
  <sheets>
    <sheet name="Title" sheetId="2" r:id="rId1"/>
    <sheet name="Lati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I22" i="1"/>
  <c r="H22" i="1"/>
  <c r="A20" i="1"/>
  <c r="A21" i="1" s="1"/>
  <c r="A22" i="1" s="1"/>
  <c r="K19" i="1"/>
  <c r="J19" i="1"/>
  <c r="I19" i="1"/>
  <c r="L18" i="1"/>
  <c r="L16" i="1"/>
  <c r="G16" i="1"/>
  <c r="G17" i="1" s="1"/>
  <c r="G18" i="1" s="1"/>
  <c r="A16" i="1"/>
  <c r="A17" i="1" s="1"/>
  <c r="A18" i="1" s="1"/>
  <c r="L15" i="1"/>
  <c r="J14" i="1"/>
  <c r="K14" i="1" s="1"/>
  <c r="I14" i="1"/>
  <c r="D14" i="1"/>
  <c r="E14" i="1" s="1"/>
  <c r="C14" i="1"/>
  <c r="K11" i="1"/>
  <c r="J11" i="1"/>
  <c r="I11" i="1"/>
  <c r="H11" i="1"/>
  <c r="A10" i="1"/>
  <c r="A11" i="1" s="1"/>
  <c r="A9" i="1"/>
  <c r="K8" i="1"/>
  <c r="J8" i="1"/>
  <c r="I8" i="1"/>
  <c r="H8" i="1"/>
  <c r="L7" i="1"/>
  <c r="L6" i="1"/>
  <c r="G6" i="1"/>
  <c r="G7" i="1" s="1"/>
  <c r="A6" i="1"/>
  <c r="A7" i="1" s="1"/>
  <c r="L5" i="1"/>
  <c r="G5" i="1"/>
  <c r="A5" i="1"/>
  <c r="L4" i="1"/>
  <c r="L8" i="1" s="1"/>
  <c r="I3" i="1"/>
  <c r="J3" i="1" s="1"/>
  <c r="K3" i="1" s="1"/>
  <c r="C3" i="1"/>
  <c r="D3" i="1" s="1"/>
  <c r="E3" i="1" s="1"/>
  <c r="B21" i="1" l="1"/>
  <c r="H17" i="1" l="1"/>
  <c r="J22" i="1"/>
  <c r="P16" i="1"/>
  <c r="O20" i="1" l="1"/>
  <c r="L17" i="1"/>
  <c r="L19" i="1" s="1"/>
  <c r="H19" i="1"/>
  <c r="P19" i="1"/>
  <c r="O16" i="1"/>
  <c r="P20" i="1"/>
  <c r="P17" i="1"/>
  <c r="Q20" i="1" l="1"/>
  <c r="O17" i="1"/>
  <c r="P18" i="1"/>
  <c r="O18" i="1" s="1"/>
  <c r="Q16" i="1"/>
  <c r="Q18" i="1" l="1"/>
  <c r="T18" i="1"/>
  <c r="T17" i="1"/>
  <c r="Q17" i="1"/>
  <c r="O19" i="1"/>
  <c r="Q19" i="1" l="1"/>
  <c r="R16" i="1" s="1"/>
  <c r="S16" i="1" s="1"/>
  <c r="T16" i="1"/>
  <c r="R18" i="1" l="1"/>
  <c r="S18" i="1" s="1"/>
  <c r="R17" i="1"/>
  <c r="S17" i="1" s="1"/>
</calcChain>
</file>

<file path=xl/sharedStrings.xml><?xml version="1.0" encoding="utf-8"?>
<sst xmlns="http://schemas.openxmlformats.org/spreadsheetml/2006/main" count="58" uniqueCount="22">
  <si>
    <t>Latin Squares Design with missing data</t>
  </si>
  <si>
    <t>A</t>
  </si>
  <si>
    <t>B</t>
  </si>
  <si>
    <t>C</t>
  </si>
  <si>
    <t>D</t>
  </si>
  <si>
    <t>ANOVA</t>
  </si>
  <si>
    <t>Alpha</t>
  </si>
  <si>
    <t>SS</t>
  </si>
  <si>
    <t>df</t>
  </si>
  <si>
    <t>MS</t>
  </si>
  <si>
    <t>F</t>
  </si>
  <si>
    <t>p-value</t>
  </si>
  <si>
    <t>p eta-sq</t>
  </si>
  <si>
    <t>Treat</t>
  </si>
  <si>
    <t>Rows</t>
  </si>
  <si>
    <t>Cols</t>
  </si>
  <si>
    <t>Error</t>
  </si>
  <si>
    <t>Total</t>
  </si>
  <si>
    <t>Real Statistics Using Excel</t>
  </si>
  <si>
    <t>Updated</t>
  </si>
  <si>
    <t>Copyright © 2013 - 2026 Charles Zaiontz</t>
  </si>
  <si>
    <t>Latin Squares with Missing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</si>
</sst>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7" xfId="0" applyBorder="1"/>
    <xf numFmtId="0" fontId="0" fillId="0" borderId="4" xfId="0" applyBorder="1"/>
    <xf numFmtId="15" fontId="0" fillId="0" borderId="0" xfId="0" applyNumberForma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D6722-B924-4BA4-8675-3378F785C598}">
  <sheetPr codeName="Sheet1"/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18</v>
      </c>
    </row>
    <row r="2" spans="1:13" x14ac:dyDescent="0.35">
      <c r="A2" t="s">
        <v>21</v>
      </c>
    </row>
    <row r="4" spans="1:13" x14ac:dyDescent="0.35">
      <c r="A4" t="s">
        <v>19</v>
      </c>
      <c r="B4" s="18">
        <v>46023</v>
      </c>
    </row>
    <row r="6" spans="1:13" x14ac:dyDescent="0.35">
      <c r="A6" s="19" t="s">
        <v>20</v>
      </c>
    </row>
    <row r="10" spans="1:13" ht="18.5" x14ac:dyDescent="0.45">
      <c r="M10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6EC71-83DC-497F-80D7-2452BF6D3555}">
  <sheetPr codeName="Sheet37"/>
  <dimension ref="A1:T22"/>
  <sheetViews>
    <sheetView workbookViewId="0"/>
  </sheetViews>
  <sheetFormatPr defaultRowHeight="14.5" x14ac:dyDescent="0.35"/>
  <cols>
    <col min="1" max="1" width="4.1796875" customWidth="1"/>
    <col min="2" max="5" width="5.81640625" customWidth="1"/>
    <col min="6" max="7" width="4.26953125" customWidth="1"/>
    <col min="8" max="11" width="5.7265625" customWidth="1"/>
    <col min="12" max="12" width="7" customWidth="1"/>
    <col min="13" max="13" width="4" customWidth="1"/>
    <col min="14" max="14" width="7" customWidth="1"/>
    <col min="16" max="16" width="5.1796875" customWidth="1"/>
    <col min="20" max="20" width="8.7265625" customWidth="1"/>
  </cols>
  <sheetData>
    <row r="1" spans="1:20" x14ac:dyDescent="0.35">
      <c r="A1" s="1" t="s">
        <v>0</v>
      </c>
    </row>
    <row r="3" spans="1:20" x14ac:dyDescent="0.35">
      <c r="B3" s="2">
        <v>1</v>
      </c>
      <c r="C3" s="2">
        <f>B3+1</f>
        <v>2</v>
      </c>
      <c r="D3" s="2">
        <f>C3+1</f>
        <v>3</v>
      </c>
      <c r="E3" s="2">
        <f>D3+1</f>
        <v>4</v>
      </c>
      <c r="H3" s="2">
        <v>1</v>
      </c>
      <c r="I3" s="2">
        <f>H3+1</f>
        <v>2</v>
      </c>
      <c r="J3" s="2">
        <f>I3+1</f>
        <v>3</v>
      </c>
      <c r="K3" s="2">
        <f>J3+1</f>
        <v>4</v>
      </c>
    </row>
    <row r="4" spans="1:20" x14ac:dyDescent="0.35">
      <c r="A4" s="2">
        <v>1</v>
      </c>
      <c r="B4" s="3" t="s">
        <v>1</v>
      </c>
      <c r="C4" s="4" t="s">
        <v>2</v>
      </c>
      <c r="D4" s="4" t="s">
        <v>3</v>
      </c>
      <c r="E4" s="5" t="s">
        <v>4</v>
      </c>
      <c r="G4" s="2">
        <v>1</v>
      </c>
      <c r="H4" s="3">
        <v>4</v>
      </c>
      <c r="I4" s="4">
        <v>2</v>
      </c>
      <c r="J4" s="4">
        <v>5</v>
      </c>
      <c r="K4" s="5">
        <v>7</v>
      </c>
      <c r="L4" s="6">
        <f>AVERAGE(H4:K4)</f>
        <v>4.5</v>
      </c>
    </row>
    <row r="5" spans="1:20" x14ac:dyDescent="0.35">
      <c r="A5" s="2">
        <f>A4+1</f>
        <v>2</v>
      </c>
      <c r="B5" s="7" t="s">
        <v>2</v>
      </c>
      <c r="C5" s="2" t="s">
        <v>3</v>
      </c>
      <c r="D5" s="2" t="s">
        <v>4</v>
      </c>
      <c r="E5" s="8" t="s">
        <v>1</v>
      </c>
      <c r="G5" s="2">
        <f>G4+1</f>
        <v>2</v>
      </c>
      <c r="H5" s="7">
        <v>1</v>
      </c>
      <c r="I5" s="2">
        <v>6</v>
      </c>
      <c r="J5" s="2">
        <v>6</v>
      </c>
      <c r="K5" s="8">
        <v>5</v>
      </c>
      <c r="L5" s="6">
        <f>AVERAGE(H5:K5)</f>
        <v>4.5</v>
      </c>
    </row>
    <row r="6" spans="1:20" x14ac:dyDescent="0.35">
      <c r="A6" s="2">
        <f>A5+1</f>
        <v>3</v>
      </c>
      <c r="B6" s="7" t="s">
        <v>3</v>
      </c>
      <c r="C6" s="2" t="s">
        <v>4</v>
      </c>
      <c r="D6" s="2" t="s">
        <v>1</v>
      </c>
      <c r="E6" s="8" t="s">
        <v>2</v>
      </c>
      <c r="G6" s="2">
        <f>G5+1</f>
        <v>3</v>
      </c>
      <c r="H6" s="7"/>
      <c r="I6" s="2">
        <v>9</v>
      </c>
      <c r="J6" s="2">
        <v>6</v>
      </c>
      <c r="K6" s="8">
        <v>3</v>
      </c>
      <c r="L6" s="6">
        <f>AVERAGE(H6:K6)</f>
        <v>6</v>
      </c>
    </row>
    <row r="7" spans="1:20" x14ac:dyDescent="0.35">
      <c r="A7" s="2">
        <f>A6+1</f>
        <v>4</v>
      </c>
      <c r="B7" s="9" t="s">
        <v>4</v>
      </c>
      <c r="C7" s="10" t="s">
        <v>1</v>
      </c>
      <c r="D7" s="10" t="s">
        <v>2</v>
      </c>
      <c r="E7" s="11" t="s">
        <v>3</v>
      </c>
      <c r="G7" s="2">
        <f>G6+1</f>
        <v>4</v>
      </c>
      <c r="H7" s="9">
        <v>11</v>
      </c>
      <c r="I7" s="10">
        <v>3</v>
      </c>
      <c r="J7" s="10">
        <v>7</v>
      </c>
      <c r="K7" s="11">
        <v>8</v>
      </c>
      <c r="L7" s="6">
        <f>AVERAGE(H7:K7)</f>
        <v>7.25</v>
      </c>
    </row>
    <row r="8" spans="1:20" x14ac:dyDescent="0.35">
      <c r="A8" s="2">
        <v>1</v>
      </c>
      <c r="B8" s="3">
        <v>4</v>
      </c>
      <c r="C8" s="4">
        <v>2</v>
      </c>
      <c r="D8" s="4">
        <v>5</v>
      </c>
      <c r="E8" s="5">
        <v>7</v>
      </c>
      <c r="G8" s="2"/>
      <c r="H8" s="2">
        <f>AVERAGE(H4:H7)</f>
        <v>5.333333333333333</v>
      </c>
      <c r="I8" s="2">
        <f>AVERAGE(I4:I7)</f>
        <v>5</v>
      </c>
      <c r="J8" s="2">
        <f>AVERAGE(J4:J7)</f>
        <v>6</v>
      </c>
      <c r="K8" s="2">
        <f>AVERAGE(K4:K7)</f>
        <v>5.75</v>
      </c>
      <c r="L8" s="6">
        <f>AVERAGE(L4:L7)</f>
        <v>5.5625</v>
      </c>
    </row>
    <row r="9" spans="1:20" x14ac:dyDescent="0.35">
      <c r="A9" s="2">
        <f>A8+1</f>
        <v>2</v>
      </c>
      <c r="B9" s="7">
        <v>1</v>
      </c>
      <c r="C9" s="2">
        <v>6</v>
      </c>
      <c r="D9" s="2">
        <v>6</v>
      </c>
      <c r="E9" s="8">
        <v>5</v>
      </c>
    </row>
    <row r="10" spans="1:20" x14ac:dyDescent="0.35">
      <c r="A10" s="2">
        <f>A9+1</f>
        <v>3</v>
      </c>
      <c r="B10" s="7"/>
      <c r="C10" s="2">
        <v>9</v>
      </c>
      <c r="D10" s="2">
        <v>6</v>
      </c>
      <c r="E10" s="8">
        <v>3</v>
      </c>
      <c r="H10" s="2" t="s">
        <v>1</v>
      </c>
      <c r="I10" s="2" t="s">
        <v>2</v>
      </c>
      <c r="J10" s="2" t="s">
        <v>3</v>
      </c>
      <c r="K10" s="2" t="s">
        <v>4</v>
      </c>
    </row>
    <row r="11" spans="1:20" x14ac:dyDescent="0.35">
      <c r="A11" s="2">
        <f>A10+1</f>
        <v>4</v>
      </c>
      <c r="B11" s="9">
        <v>11</v>
      </c>
      <c r="C11" s="10">
        <v>3</v>
      </c>
      <c r="D11" s="10">
        <v>7</v>
      </c>
      <c r="E11" s="11">
        <v>8</v>
      </c>
      <c r="H11" s="12">
        <f>AVERAGEIF($B$4:$E$7,H10,$B$8:$E$11)</f>
        <v>4.5</v>
      </c>
      <c r="I11" s="13">
        <f>AVERAGEIF($B$4:$E$7,I10,$B$8:$E$11)</f>
        <v>3.25</v>
      </c>
      <c r="J11" s="13">
        <f>AVERAGEIF($B$4:$E$7,J10,$B$8:$E$11)</f>
        <v>6.333333333333333</v>
      </c>
      <c r="K11" s="14">
        <f>AVERAGEIF($B$4:$E$7,K10,$B$8:$E$11)</f>
        <v>8.25</v>
      </c>
    </row>
    <row r="14" spans="1:20" ht="15" thickBot="1" x14ac:dyDescent="0.4">
      <c r="B14" s="2">
        <v>1</v>
      </c>
      <c r="C14" s="2">
        <f>B14+1</f>
        <v>2</v>
      </c>
      <c r="D14" s="2">
        <f>C14+1</f>
        <v>3</v>
      </c>
      <c r="E14" s="2">
        <f>D14+1</f>
        <v>4</v>
      </c>
      <c r="H14" s="2">
        <v>1</v>
      </c>
      <c r="I14" s="2">
        <f>H14+1</f>
        <v>2</v>
      </c>
      <c r="J14" s="2">
        <f>I14+1</f>
        <v>3</v>
      </c>
      <c r="K14" s="2">
        <f>J14+1</f>
        <v>4</v>
      </c>
      <c r="N14" t="s">
        <v>5</v>
      </c>
      <c r="R14" s="2" t="s">
        <v>6</v>
      </c>
      <c r="S14" s="2">
        <v>0.05</v>
      </c>
    </row>
    <row r="15" spans="1:20" ht="15" thickTop="1" x14ac:dyDescent="0.35">
      <c r="A15" s="2">
        <v>1</v>
      </c>
      <c r="B15" s="3" t="s">
        <v>1</v>
      </c>
      <c r="C15" s="4" t="s">
        <v>2</v>
      </c>
      <c r="D15" s="4" t="s">
        <v>3</v>
      </c>
      <c r="E15" s="5" t="s">
        <v>4</v>
      </c>
      <c r="G15" s="2">
        <v>1</v>
      </c>
      <c r="H15" s="3">
        <v>4</v>
      </c>
      <c r="I15" s="4">
        <v>2</v>
      </c>
      <c r="J15" s="4">
        <v>5</v>
      </c>
      <c r="K15" s="5">
        <v>7</v>
      </c>
      <c r="L15" s="6">
        <f>AVERAGE(H15:K15)</f>
        <v>4.5</v>
      </c>
      <c r="N15" s="15"/>
      <c r="O15" s="15" t="s">
        <v>7</v>
      </c>
      <c r="P15" s="15" t="s">
        <v>8</v>
      </c>
      <c r="Q15" s="15" t="s">
        <v>9</v>
      </c>
      <c r="R15" s="15" t="s">
        <v>10</v>
      </c>
      <c r="S15" s="15" t="s">
        <v>11</v>
      </c>
      <c r="T15" s="15" t="s">
        <v>12</v>
      </c>
    </row>
    <row r="16" spans="1:20" x14ac:dyDescent="0.35">
      <c r="A16" s="2">
        <f>A15+1</f>
        <v>2</v>
      </c>
      <c r="B16" s="7" t="s">
        <v>2</v>
      </c>
      <c r="C16" s="2" t="s">
        <v>3</v>
      </c>
      <c r="D16" s="2" t="s">
        <v>4</v>
      </c>
      <c r="E16" s="8" t="s">
        <v>1</v>
      </c>
      <c r="G16" s="2">
        <f>G15+1</f>
        <v>2</v>
      </c>
      <c r="H16" s="7">
        <v>1</v>
      </c>
      <c r="I16" s="2">
        <v>6</v>
      </c>
      <c r="J16" s="2">
        <v>6</v>
      </c>
      <c r="K16" s="8">
        <v>5</v>
      </c>
      <c r="L16" s="6">
        <f>AVERAGE(H16:K16)</f>
        <v>4.5</v>
      </c>
      <c r="N16" t="s">
        <v>13</v>
      </c>
      <c r="O16">
        <f>DEVSQ(H22:K22)*(P16+1)</f>
        <v>64.968976056134238</v>
      </c>
      <c r="P16">
        <f>COUNT(B19:B22)-1</f>
        <v>3</v>
      </c>
      <c r="Q16">
        <f>O16/P16</f>
        <v>21.656325352044746</v>
      </c>
      <c r="R16">
        <f>Q16/Q19</f>
        <v>4.7609906238611082</v>
      </c>
      <c r="S16">
        <f>FDIST(R16,P16,P19)</f>
        <v>6.292141671506013E-2</v>
      </c>
      <c r="T16" s="2">
        <f>O16/(O16+O19)</f>
        <v>0.74070386902506802</v>
      </c>
    </row>
    <row r="17" spans="1:20" x14ac:dyDescent="0.35">
      <c r="A17" s="2">
        <f>A16+1</f>
        <v>3</v>
      </c>
      <c r="B17" s="7" t="s">
        <v>3</v>
      </c>
      <c r="C17" s="2" t="s">
        <v>4</v>
      </c>
      <c r="D17" s="2" t="s">
        <v>1</v>
      </c>
      <c r="E17" s="8" t="s">
        <v>2</v>
      </c>
      <c r="G17" s="2">
        <f>G16+1</f>
        <v>3</v>
      </c>
      <c r="H17" s="7">
        <f>B21</f>
        <v>9.9236111111111089</v>
      </c>
      <c r="I17" s="2">
        <v>9</v>
      </c>
      <c r="J17" s="2">
        <v>6</v>
      </c>
      <c r="K17" s="8">
        <v>3</v>
      </c>
      <c r="L17" s="6">
        <f>AVERAGE(H17:K17)</f>
        <v>6.9809027777777768</v>
      </c>
      <c r="N17" t="s">
        <v>14</v>
      </c>
      <c r="O17">
        <f>DEVSQ(L15:L18)*(P17+1)</f>
        <v>27.507170500578695</v>
      </c>
      <c r="P17">
        <f>P16</f>
        <v>3</v>
      </c>
      <c r="Q17">
        <f>O17/P17</f>
        <v>9.1690568335262324</v>
      </c>
      <c r="R17">
        <f>Q17/Q19</f>
        <v>2.015752575953349</v>
      </c>
      <c r="S17">
        <f>FDIST(R17,P17,P19)</f>
        <v>0.23038775907492551</v>
      </c>
      <c r="T17" s="2">
        <f>O17/(O17+O19)</f>
        <v>0.54739899048516683</v>
      </c>
    </row>
    <row r="18" spans="1:20" x14ac:dyDescent="0.35">
      <c r="A18" s="2">
        <f>A17+1</f>
        <v>4</v>
      </c>
      <c r="B18" s="9" t="s">
        <v>4</v>
      </c>
      <c r="C18" s="10" t="s">
        <v>1</v>
      </c>
      <c r="D18" s="10" t="s">
        <v>2</v>
      </c>
      <c r="E18" s="11" t="s">
        <v>3</v>
      </c>
      <c r="G18" s="2">
        <f>G17+1</f>
        <v>4</v>
      </c>
      <c r="H18" s="9">
        <v>11</v>
      </c>
      <c r="I18" s="10">
        <v>3</v>
      </c>
      <c r="J18" s="10">
        <v>7</v>
      </c>
      <c r="K18" s="11">
        <v>8</v>
      </c>
      <c r="L18" s="6">
        <f>AVERAGE(H18:K18)</f>
        <v>7.25</v>
      </c>
      <c r="N18" t="s">
        <v>15</v>
      </c>
      <c r="O18">
        <f>DEVSQ(H19:K19)*(P18+1)</f>
        <v>4.5835593894675863</v>
      </c>
      <c r="P18">
        <f>P17</f>
        <v>3</v>
      </c>
      <c r="Q18">
        <f>O18/P18</f>
        <v>1.5278531298225289</v>
      </c>
      <c r="R18">
        <f>Q18/Q19</f>
        <v>0.33588775138322824</v>
      </c>
      <c r="S18">
        <f>FDIST(R18,P18,P19)</f>
        <v>0.80089468121273721</v>
      </c>
      <c r="T18" s="2">
        <f>O18/(O18+O19)</f>
        <v>0.16772964986905009</v>
      </c>
    </row>
    <row r="19" spans="1:20" x14ac:dyDescent="0.35">
      <c r="A19" s="2">
        <v>1</v>
      </c>
      <c r="B19" s="3">
        <v>4</v>
      </c>
      <c r="C19" s="4">
        <v>2</v>
      </c>
      <c r="D19" s="4">
        <v>5</v>
      </c>
      <c r="E19" s="5">
        <v>7</v>
      </c>
      <c r="G19" s="2"/>
      <c r="H19" s="2">
        <f>AVERAGE(H15:H18)</f>
        <v>6.4809027777777768</v>
      </c>
      <c r="I19" s="2">
        <f>AVERAGE(I15:I18)</f>
        <v>5</v>
      </c>
      <c r="J19" s="2">
        <f>AVERAGE(J15:J18)</f>
        <v>6</v>
      </c>
      <c r="K19" s="2">
        <f>AVERAGE(K15:K18)</f>
        <v>5.75</v>
      </c>
      <c r="L19" s="6">
        <f>AVERAGE(L15:L18)</f>
        <v>5.8077256944444446</v>
      </c>
      <c r="N19" t="s">
        <v>16</v>
      </c>
      <c r="O19">
        <f>O20-SUM(O16:O18)</f>
        <v>22.74350766782409</v>
      </c>
      <c r="P19">
        <f>P16*(P16-1)-1</f>
        <v>5</v>
      </c>
      <c r="Q19">
        <f>O19/P19</f>
        <v>4.5487015335648184</v>
      </c>
    </row>
    <row r="20" spans="1:20" x14ac:dyDescent="0.35">
      <c r="A20" s="2">
        <f>A19+1</f>
        <v>2</v>
      </c>
      <c r="B20" s="7">
        <v>1</v>
      </c>
      <c r="C20" s="2">
        <v>6</v>
      </c>
      <c r="D20" s="2">
        <v>6</v>
      </c>
      <c r="E20" s="8">
        <v>5</v>
      </c>
      <c r="N20" s="16" t="s">
        <v>17</v>
      </c>
      <c r="O20" s="16">
        <f>DEVSQ(H15:K18)</f>
        <v>119.8032136140046</v>
      </c>
      <c r="P20" s="16">
        <f>(P16+1)^2-2</f>
        <v>14</v>
      </c>
      <c r="Q20" s="16">
        <f>O20/P20</f>
        <v>8.5573724010003289</v>
      </c>
      <c r="R20" s="16"/>
      <c r="S20" s="16"/>
      <c r="T20" s="16"/>
    </row>
    <row r="21" spans="1:20" x14ac:dyDescent="0.35">
      <c r="A21" s="2">
        <f>A20+1</f>
        <v>3</v>
      </c>
      <c r="B21" s="17">
        <f>(4*(L6+H8+J11)-2*L8)/((4-1)*(4-2))</f>
        <v>9.9236111111111089</v>
      </c>
      <c r="C21" s="2">
        <v>9</v>
      </c>
      <c r="D21" s="2">
        <v>6</v>
      </c>
      <c r="E21" s="8">
        <v>3</v>
      </c>
      <c r="H21" s="2" t="s">
        <v>1</v>
      </c>
      <c r="I21" s="2" t="s">
        <v>2</v>
      </c>
      <c r="J21" s="2" t="s">
        <v>3</v>
      </c>
      <c r="K21" s="2" t="s">
        <v>4</v>
      </c>
    </row>
    <row r="22" spans="1:20" x14ac:dyDescent="0.35">
      <c r="A22" s="2">
        <f>A21+1</f>
        <v>4</v>
      </c>
      <c r="B22" s="9">
        <v>11</v>
      </c>
      <c r="C22" s="10">
        <v>3</v>
      </c>
      <c r="D22" s="10">
        <v>7</v>
      </c>
      <c r="E22" s="11">
        <v>8</v>
      </c>
      <c r="H22" s="12">
        <f>AVERAGEIF($B$15:$E$18,H21,$B$19:$E$22)</f>
        <v>4.5</v>
      </c>
      <c r="I22" s="13">
        <f>AVERAGEIF($B$15:$E$18,I21,$B$19:$E$22)</f>
        <v>3.25</v>
      </c>
      <c r="J22" s="13">
        <f>AVERAGEIF($B$15:$E$18,J21,$B$19:$E$22)</f>
        <v>7.2309027777777768</v>
      </c>
      <c r="K22" s="14">
        <f>AVERAGEIF($B$15:$E$18,K21,$B$19:$E$22)</f>
        <v>8.25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Latin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2026-01-01T10:47:54Z</dcterms:created>
  <dcterms:modified xsi:type="dcterms:W3CDTF">2026-01-01T10:49:59Z</dcterms:modified>
</cp:coreProperties>
</file>