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11" documentId="8_{337013F8-DE86-4966-9137-40E954C417F1}" xr6:coauthVersionLast="47" xr6:coauthVersionMax="47" xr10:uidLastSave="{49886FD8-8898-4103-A7F5-F29C16C0444B}"/>
  <bookViews>
    <workbookView xWindow="-110" yWindow="-110" windowWidth="19420" windowHeight="10300" xr2:uid="{A5660B27-D6A1-466E-A4F4-A6C99C881A04}"/>
  </bookViews>
  <sheets>
    <sheet name="Title" sheetId="2" r:id="rId1"/>
    <sheet name="PCA Corr" sheetId="5" r:id="rId2"/>
    <sheet name="PCA Cov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6" l="1" a="1"/>
  <c r="S34" i="6" s="1"/>
  <c r="M14" i="6" a="1"/>
  <c r="T18" i="6" s="1"/>
  <c r="AV2" i="6" a="1"/>
  <c r="AV2" i="6" s="1"/>
  <c r="AL2" i="6" a="1"/>
  <c r="AL2" i="6" s="1"/>
  <c r="AG2" i="6" a="1"/>
  <c r="AG2" i="6" s="1"/>
  <c r="W2" i="6" a="1"/>
  <c r="W2" i="6" s="1"/>
  <c r="M26" i="5" a="1"/>
  <c r="U34" i="5" s="1"/>
  <c r="M14" i="5" a="1"/>
  <c r="U19" i="5" s="1"/>
  <c r="AL2" i="5" a="1"/>
  <c r="AL2" i="5" s="1"/>
  <c r="AG2" i="5" a="1"/>
  <c r="AG2" i="5" s="1"/>
  <c r="W2" i="5" a="1"/>
  <c r="W2" i="5" s="1"/>
  <c r="U30" i="6" l="1"/>
  <c r="N27" i="6"/>
  <c r="N31" i="6"/>
  <c r="S28" i="6"/>
  <c r="S32" i="6"/>
  <c r="U28" i="6"/>
  <c r="M34" i="6"/>
  <c r="P27" i="6"/>
  <c r="Q32" i="6"/>
  <c r="Q27" i="6"/>
  <c r="R32" i="6"/>
  <c r="P29" i="6"/>
  <c r="N34" i="6"/>
  <c r="O27" i="6"/>
  <c r="P32" i="6"/>
  <c r="U18" i="6"/>
  <c r="M27" i="6"/>
  <c r="M31" i="6"/>
  <c r="T28" i="6"/>
  <c r="T32" i="6"/>
  <c r="Q29" i="6"/>
  <c r="O34" i="6"/>
  <c r="M19" i="6"/>
  <c r="S30" i="6"/>
  <c r="T34" i="6"/>
  <c r="S14" i="5"/>
  <c r="T16" i="5"/>
  <c r="M20" i="5"/>
  <c r="S27" i="5"/>
  <c r="T14" i="5"/>
  <c r="U16" i="5"/>
  <c r="N20" i="5"/>
  <c r="R29" i="5"/>
  <c r="N19" i="6"/>
  <c r="U14" i="5"/>
  <c r="T17" i="5"/>
  <c r="O20" i="5"/>
  <c r="S29" i="5"/>
  <c r="N15" i="6"/>
  <c r="Q20" i="6"/>
  <c r="M15" i="5"/>
  <c r="U17" i="5"/>
  <c r="P20" i="5"/>
  <c r="O31" i="5"/>
  <c r="O15" i="6"/>
  <c r="R20" i="6"/>
  <c r="N15" i="5"/>
  <c r="M18" i="5"/>
  <c r="P21" i="5"/>
  <c r="P31" i="5"/>
  <c r="P15" i="6"/>
  <c r="S20" i="6"/>
  <c r="O15" i="5"/>
  <c r="N18" i="5"/>
  <c r="Q21" i="5"/>
  <c r="U32" i="5"/>
  <c r="T15" i="6"/>
  <c r="N21" i="6"/>
  <c r="P15" i="5"/>
  <c r="O18" i="5"/>
  <c r="R21" i="5"/>
  <c r="M33" i="5"/>
  <c r="N17" i="6"/>
  <c r="Q22" i="6"/>
  <c r="O16" i="5"/>
  <c r="R18" i="5"/>
  <c r="S21" i="5"/>
  <c r="O17" i="6"/>
  <c r="R22" i="6"/>
  <c r="P16" i="5"/>
  <c r="S18" i="5"/>
  <c r="T21" i="5"/>
  <c r="P17" i="6"/>
  <c r="S22" i="6"/>
  <c r="Q16" i="5"/>
  <c r="P19" i="5"/>
  <c r="U21" i="5"/>
  <c r="Q17" i="6"/>
  <c r="T22" i="6"/>
  <c r="R16" i="5"/>
  <c r="Q19" i="5"/>
  <c r="M22" i="5"/>
  <c r="T30" i="6"/>
  <c r="S16" i="5"/>
  <c r="S34" i="5"/>
  <c r="P33" i="5"/>
  <c r="M32" i="5"/>
  <c r="S30" i="5"/>
  <c r="P29" i="5"/>
  <c r="M28" i="5"/>
  <c r="S26" i="5"/>
  <c r="U35" i="5"/>
  <c r="R34" i="5"/>
  <c r="O33" i="5"/>
  <c r="U31" i="5"/>
  <c r="R30" i="5"/>
  <c r="O29" i="5"/>
  <c r="U27" i="5"/>
  <c r="R26" i="5"/>
  <c r="T35" i="5"/>
  <c r="Q34" i="5"/>
  <c r="N33" i="5"/>
  <c r="T31" i="5"/>
  <c r="Q30" i="5"/>
  <c r="N29" i="5"/>
  <c r="T27" i="5"/>
  <c r="Q26" i="5"/>
  <c r="T34" i="5"/>
  <c r="T32" i="5"/>
  <c r="N31" i="5"/>
  <c r="Q29" i="5"/>
  <c r="Q27" i="5"/>
  <c r="P34" i="5"/>
  <c r="S32" i="5"/>
  <c r="M31" i="5"/>
  <c r="M29" i="5"/>
  <c r="P27" i="5"/>
  <c r="O34" i="5"/>
  <c r="R32" i="5"/>
  <c r="U30" i="5"/>
  <c r="U28" i="5"/>
  <c r="O27" i="5"/>
  <c r="N34" i="5"/>
  <c r="Q32" i="5"/>
  <c r="T30" i="5"/>
  <c r="T28" i="5"/>
  <c r="N27" i="5"/>
  <c r="S35" i="5"/>
  <c r="M34" i="5"/>
  <c r="P32" i="5"/>
  <c r="P30" i="5"/>
  <c r="S28" i="5"/>
  <c r="M27" i="5"/>
  <c r="R35" i="5"/>
  <c r="U33" i="5"/>
  <c r="O32" i="5"/>
  <c r="O30" i="5"/>
  <c r="R28" i="5"/>
  <c r="U26" i="5"/>
  <c r="Q35" i="5"/>
  <c r="T33" i="5"/>
  <c r="N32" i="5"/>
  <c r="N30" i="5"/>
  <c r="Q28" i="5"/>
  <c r="T26" i="5"/>
  <c r="P35" i="5"/>
  <c r="S33" i="5"/>
  <c r="S31" i="5"/>
  <c r="M30" i="5"/>
  <c r="P28" i="5"/>
  <c r="P26" i="5"/>
  <c r="O35" i="5"/>
  <c r="R33" i="5"/>
  <c r="R31" i="5"/>
  <c r="U29" i="5"/>
  <c r="O28" i="5"/>
  <c r="O26" i="5"/>
  <c r="N35" i="5"/>
  <c r="Q33" i="5"/>
  <c r="Q31" i="5"/>
  <c r="T29" i="5"/>
  <c r="N28" i="5"/>
  <c r="M35" i="5"/>
  <c r="M26" i="5"/>
  <c r="N26" i="5"/>
  <c r="R27" i="5"/>
  <c r="P22" i="6"/>
  <c r="M21" i="6"/>
  <c r="S19" i="6"/>
  <c r="P18" i="6"/>
  <c r="M17" i="6"/>
  <c r="S15" i="6"/>
  <c r="P14" i="6"/>
  <c r="O22" i="6"/>
  <c r="U20" i="6"/>
  <c r="R19" i="6"/>
  <c r="O18" i="6"/>
  <c r="U16" i="6"/>
  <c r="R15" i="6"/>
  <c r="O14" i="6"/>
  <c r="N22" i="6"/>
  <c r="T20" i="6"/>
  <c r="Q19" i="6"/>
  <c r="N18" i="6"/>
  <c r="T16" i="6"/>
  <c r="Q15" i="6"/>
  <c r="N14" i="6"/>
  <c r="U15" i="6"/>
  <c r="R17" i="6"/>
  <c r="O19" i="6"/>
  <c r="O21" i="6"/>
  <c r="U22" i="6"/>
  <c r="M14" i="6"/>
  <c r="M16" i="6"/>
  <c r="S17" i="6"/>
  <c r="P19" i="6"/>
  <c r="P21" i="6"/>
  <c r="U35" i="6"/>
  <c r="R34" i="6"/>
  <c r="O33" i="6"/>
  <c r="U31" i="6"/>
  <c r="R30" i="6"/>
  <c r="O29" i="6"/>
  <c r="U27" i="6"/>
  <c r="R26" i="6"/>
  <c r="T35" i="6"/>
  <c r="Q34" i="6"/>
  <c r="N33" i="6"/>
  <c r="T31" i="6"/>
  <c r="Q30" i="6"/>
  <c r="N29" i="6"/>
  <c r="T27" i="6"/>
  <c r="Q26" i="6"/>
  <c r="S35" i="6"/>
  <c r="P34" i="6"/>
  <c r="M33" i="6"/>
  <c r="S31" i="6"/>
  <c r="P30" i="6"/>
  <c r="M29" i="6"/>
  <c r="S27" i="6"/>
  <c r="P26" i="6"/>
  <c r="R27" i="6"/>
  <c r="R29" i="6"/>
  <c r="O31" i="6"/>
  <c r="U32" i="6"/>
  <c r="U34" i="6"/>
  <c r="Q14" i="6"/>
  <c r="N16" i="6"/>
  <c r="T17" i="6"/>
  <c r="T19" i="6"/>
  <c r="Q21" i="6"/>
  <c r="M26" i="6"/>
  <c r="M28" i="6"/>
  <c r="S29" i="6"/>
  <c r="P31" i="6"/>
  <c r="P33" i="6"/>
  <c r="M35" i="6"/>
  <c r="Q22" i="5"/>
  <c r="N21" i="5"/>
  <c r="T19" i="5"/>
  <c r="Q18" i="5"/>
  <c r="N17" i="5"/>
  <c r="T15" i="5"/>
  <c r="Q14" i="5"/>
  <c r="P22" i="5"/>
  <c r="M21" i="5"/>
  <c r="S19" i="5"/>
  <c r="P18" i="5"/>
  <c r="M17" i="5"/>
  <c r="S15" i="5"/>
  <c r="P14" i="5"/>
  <c r="O22" i="5"/>
  <c r="U20" i="5"/>
  <c r="R19" i="5"/>
  <c r="Q15" i="5"/>
  <c r="O17" i="5"/>
  <c r="T18" i="5"/>
  <c r="Q20" i="5"/>
  <c r="N22" i="5"/>
  <c r="R14" i="6"/>
  <c r="O16" i="6"/>
  <c r="U17" i="6"/>
  <c r="U19" i="6"/>
  <c r="R21" i="6"/>
  <c r="N26" i="6"/>
  <c r="N28" i="6"/>
  <c r="T29" i="6"/>
  <c r="Q31" i="6"/>
  <c r="Q33" i="6"/>
  <c r="N35" i="6"/>
  <c r="M14" i="5"/>
  <c r="R15" i="5"/>
  <c r="P17" i="5"/>
  <c r="U18" i="5"/>
  <c r="R20" i="5"/>
  <c r="R22" i="5"/>
  <c r="S14" i="6"/>
  <c r="P16" i="6"/>
  <c r="M18" i="6"/>
  <c r="M20" i="6"/>
  <c r="S21" i="6"/>
  <c r="O26" i="6"/>
  <c r="O28" i="6"/>
  <c r="U29" i="6"/>
  <c r="R31" i="6"/>
  <c r="R33" i="6"/>
  <c r="O35" i="6"/>
  <c r="N14" i="5"/>
  <c r="U15" i="5"/>
  <c r="Q17" i="5"/>
  <c r="M19" i="5"/>
  <c r="S20" i="5"/>
  <c r="S22" i="5"/>
  <c r="T14" i="6"/>
  <c r="Q16" i="6"/>
  <c r="Q18" i="6"/>
  <c r="N20" i="6"/>
  <c r="T21" i="6"/>
  <c r="S26" i="6"/>
  <c r="P28" i="6"/>
  <c r="M30" i="6"/>
  <c r="M32" i="6"/>
  <c r="S33" i="6"/>
  <c r="P35" i="6"/>
  <c r="O14" i="5"/>
  <c r="M16" i="5"/>
  <c r="R17" i="5"/>
  <c r="N19" i="5"/>
  <c r="T20" i="5"/>
  <c r="T22" i="5"/>
  <c r="U14" i="6"/>
  <c r="R16" i="6"/>
  <c r="R18" i="6"/>
  <c r="O20" i="6"/>
  <c r="U21" i="6"/>
  <c r="T26" i="6"/>
  <c r="Q28" i="6"/>
  <c r="N30" i="6"/>
  <c r="N32" i="6"/>
  <c r="T33" i="6"/>
  <c r="Q35" i="6"/>
  <c r="R14" i="5"/>
  <c r="N16" i="5"/>
  <c r="S17" i="5"/>
  <c r="O19" i="5"/>
  <c r="O21" i="5"/>
  <c r="U22" i="5"/>
  <c r="M15" i="6"/>
  <c r="S16" i="6"/>
  <c r="S18" i="6"/>
  <c r="P20" i="6"/>
  <c r="M22" i="6"/>
  <c r="U26" i="6"/>
  <c r="R28" i="6"/>
  <c r="O30" i="6"/>
  <c r="O32" i="6"/>
  <c r="U33" i="6"/>
  <c r="R35" i="6"/>
  <c r="AT1" i="6"/>
  <c r="AS1" i="6"/>
  <c r="AR1" i="6"/>
  <c r="AQ1" i="6"/>
  <c r="AP1" i="6"/>
  <c r="AO1" i="6"/>
  <c r="AN1" i="6"/>
  <c r="AM1" i="6"/>
  <c r="AL1" i="6"/>
  <c r="M54" i="6" a="1"/>
  <c r="L54" i="6" a="1"/>
  <c r="L54" i="6"/>
  <c r="L55" i="6"/>
  <c r="L56" i="6"/>
  <c r="L57" i="6"/>
  <c r="L58" i="6"/>
  <c r="L59" i="6"/>
  <c r="L60" i="6"/>
  <c r="L61" i="6"/>
  <c r="L62" i="6"/>
  <c r="O53" i="6"/>
  <c r="P53" i="6" s="1"/>
  <c r="N53" i="6"/>
  <c r="L14" i="6" a="1"/>
  <c r="L14" i="6" s="1"/>
  <c r="M13" i="6" a="1"/>
  <c r="M13" i="6" s="1"/>
  <c r="R13" i="6"/>
  <c r="S13" i="6"/>
  <c r="T13" i="6"/>
  <c r="U13" i="6"/>
  <c r="N6" i="6"/>
  <c r="O6" i="6"/>
  <c r="P6" i="6"/>
  <c r="Q6" i="6"/>
  <c r="R6" i="6"/>
  <c r="S6" i="6"/>
  <c r="T6" i="6"/>
  <c r="U6" i="6"/>
  <c r="N7" i="6"/>
  <c r="O7" i="6"/>
  <c r="P7" i="6"/>
  <c r="Q7" i="6"/>
  <c r="R7" i="6"/>
  <c r="S7" i="6"/>
  <c r="T7" i="6"/>
  <c r="U7" i="6"/>
  <c r="N8" i="6"/>
  <c r="O8" i="6"/>
  <c r="P8" i="6"/>
  <c r="Q8" i="6"/>
  <c r="R8" i="6"/>
  <c r="S8" i="6"/>
  <c r="T8" i="6"/>
  <c r="U8" i="6"/>
  <c r="N9" i="6"/>
  <c r="O9" i="6"/>
  <c r="P9" i="6"/>
  <c r="Q9" i="6"/>
  <c r="R9" i="6"/>
  <c r="S9" i="6"/>
  <c r="T9" i="6"/>
  <c r="U9" i="6"/>
  <c r="M9" i="6"/>
  <c r="M8" i="6"/>
  <c r="M7" i="6"/>
  <c r="M6" i="6"/>
  <c r="M5" i="6" a="1"/>
  <c r="M5" i="6" s="1"/>
  <c r="N5" i="6"/>
  <c r="O5" i="6"/>
  <c r="S5" i="6"/>
  <c r="T5" i="6"/>
  <c r="U5" i="6"/>
  <c r="J129" i="6"/>
  <c r="I129" i="6"/>
  <c r="H129" i="6"/>
  <c r="G129" i="6"/>
  <c r="F129" i="6"/>
  <c r="E129" i="6"/>
  <c r="D129" i="6"/>
  <c r="C129" i="6"/>
  <c r="B129" i="6"/>
  <c r="J128" i="6"/>
  <c r="I128" i="6"/>
  <c r="H128" i="6"/>
  <c r="G128" i="6"/>
  <c r="F128" i="6"/>
  <c r="E128" i="6"/>
  <c r="D128" i="6"/>
  <c r="C128" i="6"/>
  <c r="B128" i="6"/>
  <c r="J127" i="6"/>
  <c r="I127" i="6"/>
  <c r="H127" i="6"/>
  <c r="G127" i="6"/>
  <c r="F127" i="6"/>
  <c r="E127" i="6"/>
  <c r="D127" i="6"/>
  <c r="C127" i="6"/>
  <c r="B127" i="6"/>
  <c r="J126" i="6"/>
  <c r="I126" i="6"/>
  <c r="H126" i="6"/>
  <c r="G126" i="6"/>
  <c r="F126" i="6"/>
  <c r="E126" i="6"/>
  <c r="D126" i="6"/>
  <c r="C126" i="6"/>
  <c r="B126" i="6"/>
  <c r="J125" i="6"/>
  <c r="I125" i="6"/>
  <c r="H125" i="6"/>
  <c r="G125" i="6"/>
  <c r="F125" i="6"/>
  <c r="E125" i="6"/>
  <c r="D125" i="6"/>
  <c r="C125" i="6"/>
  <c r="B125" i="6"/>
  <c r="A104" i="6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M1" i="5"/>
  <c r="AN1" i="5"/>
  <c r="AO1" i="5"/>
  <c r="AP1" i="5"/>
  <c r="AQ1" i="5"/>
  <c r="AR1" i="5"/>
  <c r="AS1" i="5"/>
  <c r="AT1" i="5"/>
  <c r="AL1" i="5"/>
  <c r="L54" i="5" a="1"/>
  <c r="L54" i="5" s="1"/>
  <c r="O53" i="5"/>
  <c r="P53" i="5" s="1"/>
  <c r="N53" i="5"/>
  <c r="L14" i="5" a="1"/>
  <c r="L16" i="5" s="1"/>
  <c r="L18" i="5"/>
  <c r="L20" i="5"/>
  <c r="L21" i="5"/>
  <c r="M13" i="5" a="1"/>
  <c r="P13" i="5" s="1"/>
  <c r="N6" i="5"/>
  <c r="O6" i="5"/>
  <c r="P6" i="5"/>
  <c r="Q6" i="5"/>
  <c r="R6" i="5"/>
  <c r="S6" i="5"/>
  <c r="T6" i="5"/>
  <c r="U6" i="5"/>
  <c r="N7" i="5"/>
  <c r="O7" i="5"/>
  <c r="P7" i="5"/>
  <c r="Q7" i="5"/>
  <c r="R7" i="5"/>
  <c r="S7" i="5"/>
  <c r="T7" i="5"/>
  <c r="U7" i="5"/>
  <c r="N8" i="5"/>
  <c r="O8" i="5"/>
  <c r="P8" i="5"/>
  <c r="Q8" i="5"/>
  <c r="R8" i="5"/>
  <c r="S8" i="5"/>
  <c r="T8" i="5"/>
  <c r="U8" i="5"/>
  <c r="N9" i="5"/>
  <c r="O9" i="5"/>
  <c r="P9" i="5"/>
  <c r="Q9" i="5"/>
  <c r="R9" i="5"/>
  <c r="S9" i="5"/>
  <c r="T9" i="5"/>
  <c r="U9" i="5"/>
  <c r="M9" i="5"/>
  <c r="M8" i="5"/>
  <c r="M7" i="5"/>
  <c r="M6" i="5"/>
  <c r="M5" i="5" a="1"/>
  <c r="N5" i="5" s="1"/>
  <c r="M5" i="5"/>
  <c r="A104" i="5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T5" i="5" l="1"/>
  <c r="R5" i="5"/>
  <c r="Q5" i="5"/>
  <c r="U5" i="5"/>
  <c r="P5" i="5"/>
  <c r="S5" i="5"/>
  <c r="O5" i="5"/>
  <c r="L21" i="6"/>
  <c r="L22" i="6"/>
  <c r="L20" i="6"/>
  <c r="L19" i="6"/>
  <c r="L18" i="6"/>
  <c r="L17" i="6"/>
  <c r="L16" i="6"/>
  <c r="L15" i="6"/>
  <c r="Q13" i="6"/>
  <c r="P13" i="6"/>
  <c r="O13" i="6"/>
  <c r="N13" i="6"/>
  <c r="R5" i="6"/>
  <c r="Q5" i="6"/>
  <c r="P5" i="6"/>
  <c r="L62" i="5"/>
  <c r="L61" i="5"/>
  <c r="L60" i="5"/>
  <c r="L59" i="5"/>
  <c r="L58" i="5"/>
  <c r="L57" i="5"/>
  <c r="L56" i="5"/>
  <c r="L55" i="5"/>
  <c r="L19" i="5"/>
  <c r="L14" i="5"/>
  <c r="L17" i="5"/>
  <c r="L15" i="5"/>
  <c r="L22" i="5"/>
  <c r="O13" i="5"/>
  <c r="N13" i="5"/>
  <c r="M13" i="5"/>
  <c r="U13" i="5"/>
  <c r="T13" i="5"/>
  <c r="S13" i="5"/>
  <c r="R13" i="5"/>
  <c r="Q13" i="5"/>
  <c r="M56" i="6" l="1"/>
  <c r="N56" i="6"/>
  <c r="N54" i="6"/>
  <c r="O62" i="6"/>
  <c r="P57" i="6"/>
  <c r="O60" i="6"/>
  <c r="M62" i="6"/>
  <c r="P55" i="6"/>
  <c r="N62" i="6"/>
  <c r="O57" i="6"/>
  <c r="M60" i="6"/>
  <c r="N60" i="6"/>
  <c r="N57" i="6"/>
  <c r="P61" i="6"/>
  <c r="N59" i="6"/>
  <c r="P54" i="6"/>
  <c r="O54" i="6"/>
  <c r="N61" i="6"/>
  <c r="O56" i="6"/>
  <c r="O55" i="6"/>
  <c r="P59" i="6"/>
  <c r="M54" i="6"/>
  <c r="O59" i="6"/>
  <c r="M57" i="6"/>
  <c r="O61" i="6"/>
  <c r="M59" i="6"/>
  <c r="P60" i="6"/>
  <c r="N58" i="6"/>
  <c r="M58" i="6"/>
  <c r="R58" i="6" s="1"/>
  <c r="S58" i="6" s="1"/>
  <c r="N55" i="6"/>
  <c r="O58" i="6"/>
  <c r="P58" i="6"/>
  <c r="M61" i="6"/>
  <c r="P62" i="6"/>
  <c r="M55" i="6"/>
  <c r="R55" i="6" s="1"/>
  <c r="S55" i="6" s="1"/>
  <c r="P56" i="6"/>
  <c r="M54" i="5" a="1"/>
  <c r="R59" i="6" l="1"/>
  <c r="S59" i="6" s="1"/>
  <c r="M40" i="6" a="1"/>
  <c r="R56" i="6"/>
  <c r="S56" i="6" s="1"/>
  <c r="R54" i="6"/>
  <c r="M63" i="6"/>
  <c r="R60" i="6"/>
  <c r="S60" i="6" s="1"/>
  <c r="N63" i="6"/>
  <c r="R57" i="6"/>
  <c r="S57" i="6" s="1"/>
  <c r="R61" i="6"/>
  <c r="S61" i="6" s="1"/>
  <c r="R62" i="6"/>
  <c r="S62" i="6" s="1"/>
  <c r="O63" i="6"/>
  <c r="P63" i="6"/>
  <c r="M40" i="5" a="1"/>
  <c r="M56" i="5"/>
  <c r="P59" i="5"/>
  <c r="N55" i="5"/>
  <c r="M59" i="5"/>
  <c r="P56" i="5"/>
  <c r="M58" i="5"/>
  <c r="P58" i="5"/>
  <c r="O62" i="5"/>
  <c r="P60" i="5"/>
  <c r="O61" i="5"/>
  <c r="O59" i="5"/>
  <c r="P57" i="5"/>
  <c r="N58" i="5"/>
  <c r="O56" i="5"/>
  <c r="O60" i="5"/>
  <c r="M55" i="5"/>
  <c r="P55" i="5"/>
  <c r="O54" i="5"/>
  <c r="P54" i="5"/>
  <c r="O55" i="5"/>
  <c r="N60" i="5"/>
  <c r="O57" i="5"/>
  <c r="N61" i="5"/>
  <c r="N57" i="5"/>
  <c r="N54" i="5"/>
  <c r="M61" i="5"/>
  <c r="M54" i="5"/>
  <c r="M60" i="5"/>
  <c r="N56" i="5"/>
  <c r="N62" i="5"/>
  <c r="M57" i="5"/>
  <c r="P61" i="5"/>
  <c r="N59" i="5"/>
  <c r="P62" i="5"/>
  <c r="O58" i="5"/>
  <c r="M62" i="5"/>
  <c r="S54" i="6" l="1"/>
  <c r="S63" i="6" s="1"/>
  <c r="R63" i="6"/>
  <c r="M40" i="6"/>
  <c r="M46" i="6"/>
  <c r="M43" i="6"/>
  <c r="M45" i="6"/>
  <c r="M44" i="6"/>
  <c r="M47" i="6"/>
  <c r="M48" i="6"/>
  <c r="M42" i="6"/>
  <c r="M41" i="6"/>
  <c r="R57" i="5"/>
  <c r="S57" i="5" s="1"/>
  <c r="P63" i="5"/>
  <c r="O63" i="5"/>
  <c r="R58" i="5"/>
  <c r="S58" i="5" s="1"/>
  <c r="R60" i="5"/>
  <c r="S60" i="5" s="1"/>
  <c r="R55" i="5"/>
  <c r="S55" i="5" s="1"/>
  <c r="R59" i="5"/>
  <c r="S59" i="5" s="1"/>
  <c r="R56" i="5"/>
  <c r="S56" i="5" s="1"/>
  <c r="M63" i="5"/>
  <c r="R54" i="5"/>
  <c r="R61" i="5"/>
  <c r="S61" i="5" s="1"/>
  <c r="N63" i="5"/>
  <c r="R62" i="5"/>
  <c r="S62" i="5" s="1"/>
  <c r="M44" i="5"/>
  <c r="M45" i="5"/>
  <c r="M41" i="5"/>
  <c r="M46" i="5"/>
  <c r="M47" i="5"/>
  <c r="M48" i="5"/>
  <c r="M40" i="5"/>
  <c r="M42" i="5"/>
  <c r="M43" i="5"/>
  <c r="M49" i="6" l="1"/>
  <c r="N41" i="6" s="1"/>
  <c r="S54" i="5"/>
  <c r="S63" i="5" s="1"/>
  <c r="R63" i="5"/>
  <c r="M49" i="5"/>
  <c r="N42" i="5" s="1"/>
  <c r="N43" i="6" l="1"/>
  <c r="N44" i="6"/>
  <c r="N43" i="5"/>
  <c r="N44" i="5"/>
  <c r="N45" i="6"/>
  <c r="N47" i="6"/>
  <c r="N42" i="6"/>
  <c r="N40" i="6"/>
  <c r="O40" i="6" s="1"/>
  <c r="O41" i="6" s="1"/>
  <c r="N45" i="5"/>
  <c r="N41" i="5"/>
  <c r="N46" i="5"/>
  <c r="N48" i="6"/>
  <c r="N47" i="5"/>
  <c r="N48" i="5"/>
  <c r="N46" i="6"/>
  <c r="N40" i="5"/>
  <c r="O40" i="5" s="1"/>
  <c r="O42" i="6" l="1"/>
  <c r="O43" i="6"/>
  <c r="O44" i="6" s="1"/>
  <c r="O45" i="6" s="1"/>
  <c r="O46" i="6" s="1"/>
  <c r="O47" i="6" s="1"/>
  <c r="O48" i="6" s="1"/>
  <c r="O41" i="5"/>
  <c r="O42" i="5" s="1"/>
  <c r="O43" i="5" s="1"/>
  <c r="O44" i="5" s="1"/>
  <c r="O45" i="5" s="1"/>
  <c r="O46" i="5" s="1"/>
  <c r="O47" i="5" s="1"/>
  <c r="O48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<sst xmlns="http://schemas.openxmlformats.org/spreadsheetml/2006/main" count="66" uniqueCount="38">
  <si>
    <t>Principal Component Analysis</t>
  </si>
  <si>
    <t>Descriptive Statistics</t>
  </si>
  <si>
    <t>Mean</t>
  </si>
  <si>
    <t>Std dev</t>
  </si>
  <si>
    <t>Skewness</t>
  </si>
  <si>
    <t>Kurtosis</t>
  </si>
  <si>
    <t>Correlation Matrix</t>
  </si>
  <si>
    <t>Eigenvalues and eigenvectors</t>
  </si>
  <si>
    <t>Scree Plot</t>
  </si>
  <si>
    <t>eValue</t>
  </si>
  <si>
    <t>%</t>
  </si>
  <si>
    <t>Cum %</t>
  </si>
  <si>
    <t>Commun</t>
  </si>
  <si>
    <t>Specific</t>
  </si>
  <si>
    <t>PC Matrix</t>
  </si>
  <si>
    <t>Covariance Matrix</t>
  </si>
  <si>
    <t>Teacher Evaluation</t>
  </si>
  <si>
    <t>Expect</t>
  </si>
  <si>
    <t>Entertain</t>
  </si>
  <si>
    <t>Comm</t>
  </si>
  <si>
    <t>Expert</t>
  </si>
  <si>
    <t>Motivate</t>
  </si>
  <si>
    <t>Caring</t>
  </si>
  <si>
    <t>Charisma</t>
  </si>
  <si>
    <t>Passion</t>
  </si>
  <si>
    <t>Friendly</t>
  </si>
  <si>
    <t>mean</t>
  </si>
  <si>
    <t>stdev</t>
  </si>
  <si>
    <t>skew</t>
  </si>
  <si>
    <t>kurt</t>
  </si>
  <si>
    <t>PC1</t>
  </si>
  <si>
    <t>PC2</t>
  </si>
  <si>
    <t>PC3</t>
  </si>
  <si>
    <t>PC4</t>
  </si>
  <si>
    <t>Updated</t>
  </si>
  <si>
    <t>Real Statistics Using Excel</t>
  </si>
  <si>
    <t>Copyright © 2013 - 2026 Charles Zaiontz</t>
  </si>
  <si>
    <t>PCA support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</si>
</sst>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center"/>
    </xf>
    <xf numFmtId="10" fontId="0" fillId="0" borderId="3" xfId="0" applyNumberFormat="1" applyBorder="1"/>
    <xf numFmtId="10" fontId="0" fillId="0" borderId="4" xfId="0" applyNumberFormat="1" applyBorder="1"/>
    <xf numFmtId="10" fontId="0" fillId="0" borderId="0" xfId="0" applyNumberFormat="1"/>
    <xf numFmtId="10" fontId="0" fillId="0" borderId="6" xfId="0" applyNumberFormat="1" applyBorder="1"/>
    <xf numFmtId="10" fontId="0" fillId="0" borderId="8" xfId="0" applyNumberFormat="1" applyBorder="1"/>
    <xf numFmtId="10" fontId="0" fillId="0" borderId="9" xfId="0" applyNumberForma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5" xfId="0" applyFill="1" applyBorder="1"/>
    <xf numFmtId="0" fontId="0" fillId="2" borderId="3" xfId="0" applyFill="1" applyBorder="1"/>
    <xf numFmtId="0" fontId="0" fillId="2" borderId="0" xfId="0" applyFill="1"/>
    <xf numFmtId="0" fontId="0" fillId="2" borderId="8" xfId="0" applyFill="1" applyBorder="1"/>
    <xf numFmtId="0" fontId="0" fillId="2" borderId="6" xfId="0" applyFill="1" applyBorder="1"/>
    <xf numFmtId="0" fontId="0" fillId="3" borderId="0" xfId="0" applyFill="1"/>
    <xf numFmtId="0" fontId="1" fillId="0" borderId="0" xfId="0" applyFont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Scree Plot</c:v>
          </c:tx>
          <c:val>
            <c:numRef>
              <c:f>'PCA Corr'!$N$40:$N$48</c:f>
              <c:numCache>
                <c:formatCode>0.00%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03-43F7-A891-1CBEC11EF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776111"/>
        <c:axId val="547759791"/>
      </c:lineChart>
      <c:catAx>
        <c:axId val="547776111"/>
        <c:scaling>
          <c:orientation val="minMax"/>
        </c:scaling>
        <c:delete val="0"/>
        <c:axPos val="b"/>
        <c:majorTickMark val="out"/>
        <c:minorTickMark val="none"/>
        <c:tickLblPos val="nextTo"/>
        <c:crossAx val="547759791"/>
        <c:crosses val="autoZero"/>
        <c:auto val="1"/>
        <c:lblAlgn val="ctr"/>
        <c:lblOffset val="100"/>
        <c:noMultiLvlLbl val="0"/>
      </c:catAx>
      <c:valAx>
        <c:axId val="547759791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547776111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Scree Plot</c:v>
          </c:tx>
          <c:val>
            <c:numRef>
              <c:f>'PCA Cov'!$N$40:$N$48</c:f>
              <c:numCache>
                <c:formatCode>0.00%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8-49BD-A60A-9CC37390C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781871"/>
        <c:axId val="547782351"/>
      </c:lineChart>
      <c:catAx>
        <c:axId val="547781871"/>
        <c:scaling>
          <c:orientation val="minMax"/>
        </c:scaling>
        <c:delete val="0"/>
        <c:axPos val="b"/>
        <c:majorTickMark val="out"/>
        <c:minorTickMark val="none"/>
        <c:tickLblPos val="nextTo"/>
        <c:crossAx val="547782351"/>
        <c:crosses val="autoZero"/>
        <c:auto val="1"/>
        <c:lblAlgn val="ctr"/>
        <c:lblOffset val="100"/>
        <c:noMultiLvlLbl val="0"/>
      </c:catAx>
      <c:valAx>
        <c:axId val="547782351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547781871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377825</xdr:colOff>
      <xdr:row>4</xdr:row>
      <xdr:rowOff>158750</xdr:rowOff>
    </xdr:from>
    <xdr:to>
      <xdr:col>9</xdr:col>
      <xdr:colOff>73025</xdr:colOff>
      <xdr:row>19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4AF8B2-3687-9086-3F25-E81967D286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498475</xdr:colOff>
      <xdr:row>10</xdr:row>
      <xdr:rowOff>38100</xdr:rowOff>
    </xdr:from>
    <xdr:to>
      <xdr:col>9</xdr:col>
      <xdr:colOff>193675</xdr:colOff>
      <xdr:row>25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CBB84A-90A8-ACD6-F2F2-C9C9DA43E5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95658-AE66-4718-982B-CE9AD5CC3646}">
  <sheetPr codeName="Sheet2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35</v>
      </c>
    </row>
    <row r="2" spans="1:2" x14ac:dyDescent="0.35">
      <c r="A2" t="s">
        <v>37</v>
      </c>
    </row>
    <row r="4" spans="1:2" x14ac:dyDescent="0.35">
      <c r="A4" t="s">
        <v>34</v>
      </c>
      <c r="B4" s="41">
        <v>46109</v>
      </c>
    </row>
    <row r="6" spans="1:2" x14ac:dyDescent="0.35">
      <c r="A6" s="42" t="s">
        <v>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E990C-CDE8-43C6-BB0D-E3C2CC7B7CC2}">
  <sheetPr codeName="Sheet5"/>
  <dimension ref="A1:AT123"/>
  <sheetViews>
    <sheetView zoomScaleNormal="100" workbookViewId="0"/>
  </sheetViews>
  <sheetFormatPr defaultRowHeight="14.5" x14ac:dyDescent="0.35"/>
  <cols>
    <col min="1" max="1" width="5.7265625" customWidth="1"/>
    <col min="2" max="10" width="8.7265625" customWidth="1"/>
    <col min="31" max="31" width="8.7265625" customWidth="1"/>
  </cols>
  <sheetData>
    <row r="1" spans="1:46" x14ac:dyDescent="0.35">
      <c r="A1" s="30" t="s">
        <v>16</v>
      </c>
      <c r="L1" t="s">
        <v>0</v>
      </c>
      <c r="AG1" s="2" t="s">
        <v>30</v>
      </c>
      <c r="AH1" s="2" t="s">
        <v>31</v>
      </c>
      <c r="AI1" s="2" t="s">
        <v>32</v>
      </c>
      <c r="AJ1" s="2" t="s">
        <v>33</v>
      </c>
      <c r="AL1" s="2" t="str">
        <f>B3</f>
        <v>Expect</v>
      </c>
      <c r="AM1" s="2" t="str">
        <f t="shared" ref="AM1:AT1" si="0">C3</f>
        <v>Entertain</v>
      </c>
      <c r="AN1" s="2" t="str">
        <f t="shared" si="0"/>
        <v>Comm</v>
      </c>
      <c r="AO1" s="2" t="str">
        <f t="shared" si="0"/>
        <v>Expert</v>
      </c>
      <c r="AP1" s="2" t="str">
        <f t="shared" si="0"/>
        <v>Motivate</v>
      </c>
      <c r="AQ1" s="2" t="str">
        <f t="shared" si="0"/>
        <v>Caring</v>
      </c>
      <c r="AR1" s="2" t="str">
        <f t="shared" si="0"/>
        <v>Charisma</v>
      </c>
      <c r="AS1" s="2" t="str">
        <f t="shared" si="0"/>
        <v>Passion</v>
      </c>
      <c r="AT1" s="2" t="str">
        <f t="shared" si="0"/>
        <v>Friendly</v>
      </c>
    </row>
    <row r="2" spans="1:46" x14ac:dyDescent="0.35">
      <c r="W2" t="e" cm="1">
        <f t="array" aca="1" ref="W2" ca="1">PCFull(B4:J123)</f>
        <v>#NAME?</v>
      </c>
      <c r="AG2" t="e" cm="1">
        <f t="array" aca="1" ref="AG2" ca="1">PCScore(B4:J123,4)</f>
        <v>#NAME?</v>
      </c>
      <c r="AL2" t="e" cm="1">
        <f t="array" aca="1" ref="AL2" ca="1">PCScore(B4:J123,4,FALSE)</f>
        <v>#NAME?</v>
      </c>
    </row>
    <row r="3" spans="1:46" x14ac:dyDescent="0.35">
      <c r="A3" s="1"/>
      <c r="B3" s="1" t="s">
        <v>17</v>
      </c>
      <c r="C3" s="1" t="s">
        <v>18</v>
      </c>
      <c r="D3" s="1" t="s">
        <v>19</v>
      </c>
      <c r="E3" s="1" t="s">
        <v>20</v>
      </c>
      <c r="F3" s="1" t="s">
        <v>21</v>
      </c>
      <c r="G3" s="1" t="s">
        <v>22</v>
      </c>
      <c r="H3" s="1" t="s">
        <v>23</v>
      </c>
      <c r="I3" s="1" t="s">
        <v>24</v>
      </c>
      <c r="J3" s="1" t="s">
        <v>25</v>
      </c>
      <c r="L3" t="s">
        <v>1</v>
      </c>
      <c r="W3" s="29"/>
      <c r="X3" s="29"/>
      <c r="Y3" s="29"/>
      <c r="Z3" s="29"/>
      <c r="AA3" s="29"/>
      <c r="AB3" s="29"/>
      <c r="AC3" s="29"/>
      <c r="AD3" s="29"/>
      <c r="AE3" s="29"/>
    </row>
    <row r="4" spans="1:46" x14ac:dyDescent="0.35">
      <c r="A4">
        <v>1</v>
      </c>
      <c r="B4" s="31">
        <v>2</v>
      </c>
      <c r="C4" s="32">
        <v>8</v>
      </c>
      <c r="D4" s="32">
        <v>1</v>
      </c>
      <c r="E4" s="32">
        <v>4</v>
      </c>
      <c r="F4" s="32">
        <v>7</v>
      </c>
      <c r="G4" s="32">
        <v>5</v>
      </c>
      <c r="H4" s="32">
        <v>4</v>
      </c>
      <c r="I4" s="32">
        <v>4</v>
      </c>
      <c r="J4" s="33">
        <v>8</v>
      </c>
      <c r="W4" s="29"/>
      <c r="X4" s="29"/>
      <c r="Y4" s="29"/>
      <c r="Z4" s="29"/>
      <c r="AA4" s="29"/>
      <c r="AB4" s="29"/>
      <c r="AC4" s="29"/>
      <c r="AD4" s="29"/>
      <c r="AE4" s="29"/>
    </row>
    <row r="5" spans="1:46" x14ac:dyDescent="0.35">
      <c r="A5">
        <v>2</v>
      </c>
      <c r="B5" s="34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35">
        <v>6</v>
      </c>
      <c r="M5" t="str">
        <f t="array" ref="M5:U5">B3:J3</f>
        <v>Expect</v>
      </c>
      <c r="N5" t="str">
        <v>Entertain</v>
      </c>
      <c r="O5" t="str">
        <v>Comm</v>
      </c>
      <c r="P5" t="str">
        <v>Expert</v>
      </c>
      <c r="Q5" t="str">
        <v>Motivate</v>
      </c>
      <c r="R5" t="str">
        <v>Caring</v>
      </c>
      <c r="S5" t="str">
        <v>Charisma</v>
      </c>
      <c r="T5" t="str">
        <v>Passion</v>
      </c>
      <c r="U5" t="str">
        <v>Friendly</v>
      </c>
      <c r="W5" s="29"/>
      <c r="X5" s="29"/>
      <c r="Y5" s="29"/>
      <c r="Z5" s="29"/>
      <c r="AA5" s="29"/>
      <c r="AB5" s="29"/>
      <c r="AC5" s="29"/>
      <c r="AD5" s="29"/>
      <c r="AE5" s="29"/>
    </row>
    <row r="6" spans="1:46" x14ac:dyDescent="0.35">
      <c r="A6">
        <v>3</v>
      </c>
      <c r="B6" s="34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35">
        <v>7</v>
      </c>
      <c r="L6" t="s">
        <v>2</v>
      </c>
      <c r="M6" s="3">
        <f>AVERAGE(B4:B123)</f>
        <v>3.7083333333333335</v>
      </c>
      <c r="N6" s="4">
        <f t="shared" ref="N6:U6" si="1">AVERAGE(C4:C123)</f>
        <v>8.1666666666666661</v>
      </c>
      <c r="O6" s="4">
        <f t="shared" si="1"/>
        <v>3.45</v>
      </c>
      <c r="P6" s="4">
        <f t="shared" si="1"/>
        <v>3.3833333333333333</v>
      </c>
      <c r="Q6" s="4">
        <f t="shared" si="1"/>
        <v>6.708333333333333</v>
      </c>
      <c r="R6" s="4">
        <f t="shared" si="1"/>
        <v>6.0083333333333337</v>
      </c>
      <c r="S6" s="4">
        <f t="shared" si="1"/>
        <v>4.8416666666666668</v>
      </c>
      <c r="T6" s="4">
        <f t="shared" si="1"/>
        <v>4.7249999999999996</v>
      </c>
      <c r="U6" s="5">
        <f t="shared" si="1"/>
        <v>7.3</v>
      </c>
      <c r="W6" s="29"/>
      <c r="X6" s="29"/>
      <c r="Y6" s="29"/>
      <c r="Z6" s="29"/>
      <c r="AA6" s="29"/>
      <c r="AB6" s="29"/>
      <c r="AC6" s="29"/>
      <c r="AD6" s="29"/>
      <c r="AE6" s="29"/>
    </row>
    <row r="7" spans="1:46" x14ac:dyDescent="0.35">
      <c r="A7">
        <v>4</v>
      </c>
      <c r="B7" s="34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35">
        <v>7</v>
      </c>
      <c r="L7" t="s">
        <v>3</v>
      </c>
      <c r="M7" s="6">
        <f>_xlfn.STDEV.S(B4:B123)</f>
        <v>1.2662114027786242</v>
      </c>
      <c r="N7">
        <f t="shared" ref="N7:U7" si="2">_xlfn.STDEV.S(C4:C123)</f>
        <v>0.57002629061192933</v>
      </c>
      <c r="O7">
        <f t="shared" si="2"/>
        <v>1.6492932023224043</v>
      </c>
      <c r="P7">
        <f t="shared" si="2"/>
        <v>1.0140469991704575</v>
      </c>
      <c r="Q7">
        <f t="shared" si="2"/>
        <v>0.95614626824273719</v>
      </c>
      <c r="R7">
        <f t="shared" si="2"/>
        <v>1.3688972027952755</v>
      </c>
      <c r="S7">
        <f t="shared" si="2"/>
        <v>2.5895583262266895</v>
      </c>
      <c r="T7">
        <f t="shared" si="2"/>
        <v>0.95233018071950515</v>
      </c>
      <c r="U7" s="7">
        <f t="shared" si="2"/>
        <v>0.58840333734179207</v>
      </c>
      <c r="W7" s="29"/>
      <c r="X7" s="29"/>
      <c r="Y7" s="29"/>
      <c r="Z7" s="29"/>
      <c r="AA7" s="29"/>
      <c r="AB7" s="29"/>
      <c r="AC7" s="29"/>
      <c r="AD7" s="29"/>
      <c r="AE7" s="29"/>
    </row>
    <row r="8" spans="1:46" x14ac:dyDescent="0.35">
      <c r="A8">
        <v>5</v>
      </c>
      <c r="B8" s="34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35">
        <v>7</v>
      </c>
      <c r="L8" t="s">
        <v>4</v>
      </c>
      <c r="M8" s="6">
        <f>SKEW(B4:B123)</f>
        <v>0.13857831473517168</v>
      </c>
      <c r="N8">
        <f t="shared" ref="N8:U8" si="3">SKEW(C4:C123)</f>
        <v>0.55879383518869019</v>
      </c>
      <c r="O8">
        <f t="shared" si="3"/>
        <v>0.60968237468969244</v>
      </c>
      <c r="P8">
        <f t="shared" si="3"/>
        <v>0.25011903407769448</v>
      </c>
      <c r="Q8">
        <f t="shared" si="3"/>
        <v>3.0992568092345463E-2</v>
      </c>
      <c r="R8">
        <f t="shared" si="3"/>
        <v>-0.23512012357640227</v>
      </c>
      <c r="S8">
        <f t="shared" si="3"/>
        <v>4.7501040439116834E-2</v>
      </c>
      <c r="T8">
        <f t="shared" si="3"/>
        <v>-7.3874092896665661E-2</v>
      </c>
      <c r="U8" s="7">
        <f t="shared" si="3"/>
        <v>0.32217223907072601</v>
      </c>
      <c r="W8" s="29"/>
      <c r="X8" s="29"/>
      <c r="Y8" s="29"/>
      <c r="Z8" s="29"/>
      <c r="AA8" s="29"/>
      <c r="AB8" s="29"/>
      <c r="AC8" s="29"/>
      <c r="AD8" s="29"/>
      <c r="AE8" s="29"/>
    </row>
    <row r="9" spans="1:46" x14ac:dyDescent="0.35">
      <c r="A9">
        <v>6</v>
      </c>
      <c r="B9" s="34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35">
        <v>7</v>
      </c>
      <c r="L9" t="s">
        <v>5</v>
      </c>
      <c r="M9" s="8">
        <f>KURT(B4:B123)</f>
        <v>-7.5087531931202989E-2</v>
      </c>
      <c r="N9" s="9">
        <f t="shared" ref="N9:U9" si="4">KURT(C4:C123)</f>
        <v>1.2245729768528379</v>
      </c>
      <c r="O9" s="9">
        <f t="shared" si="4"/>
        <v>-0.37097323594953835</v>
      </c>
      <c r="P9" s="9">
        <f t="shared" si="4"/>
        <v>0.79048099823017459</v>
      </c>
      <c r="Q9" s="9">
        <f t="shared" si="4"/>
        <v>-9.1985537444213339E-2</v>
      </c>
      <c r="R9" s="9">
        <f t="shared" si="4"/>
        <v>-0.42617618904263521</v>
      </c>
      <c r="S9" s="9">
        <f t="shared" si="4"/>
        <v>-0.92188768731537785</v>
      </c>
      <c r="T9" s="9">
        <f t="shared" si="4"/>
        <v>-0.24984145123189316</v>
      </c>
      <c r="U9" s="10">
        <f t="shared" si="4"/>
        <v>0.13488543363239947</v>
      </c>
      <c r="W9" s="29"/>
      <c r="X9" s="29"/>
      <c r="Y9" s="29"/>
      <c r="Z9" s="29"/>
      <c r="AA9" s="29"/>
      <c r="AB9" s="29"/>
      <c r="AC9" s="29"/>
      <c r="AD9" s="29"/>
      <c r="AE9" s="29"/>
    </row>
    <row r="10" spans="1:46" x14ac:dyDescent="0.35">
      <c r="A10">
        <v>7</v>
      </c>
      <c r="B10" s="34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35">
        <v>7</v>
      </c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x14ac:dyDescent="0.35">
      <c r="A11">
        <v>8</v>
      </c>
      <c r="B11" s="34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35">
        <v>7</v>
      </c>
      <c r="L11" t="s">
        <v>6</v>
      </c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x14ac:dyDescent="0.35">
      <c r="A12">
        <v>9</v>
      </c>
      <c r="B12" s="34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35">
        <v>7</v>
      </c>
    </row>
    <row r="13" spans="1:46" x14ac:dyDescent="0.35">
      <c r="A13">
        <v>10</v>
      </c>
      <c r="B13" s="34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35">
        <v>8</v>
      </c>
      <c r="M13" t="str">
        <f t="array" ref="M13:U13">B3:J3</f>
        <v>Expect</v>
      </c>
      <c r="N13" t="str">
        <v>Entertain</v>
      </c>
      <c r="O13" t="str">
        <v>Comm</v>
      </c>
      <c r="P13" t="str">
        <v>Expert</v>
      </c>
      <c r="Q13" t="str">
        <v>Motivate</v>
      </c>
      <c r="R13" t="str">
        <v>Caring</v>
      </c>
      <c r="S13" t="str">
        <v>Charisma</v>
      </c>
      <c r="T13" t="str">
        <v>Passion</v>
      </c>
      <c r="U13" t="str">
        <v>Friendly</v>
      </c>
    </row>
    <row r="14" spans="1:46" x14ac:dyDescent="0.35">
      <c r="A14">
        <v>11</v>
      </c>
      <c r="B14" s="34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35">
        <v>8</v>
      </c>
      <c r="L14" t="str">
        <f t="array" ref="L14:L22">TRANSPOSE(B3:J3)</f>
        <v>Expect</v>
      </c>
      <c r="M14" s="3" t="e">
        <f t="array" aca="1" ref="M14:U22" ca="1">CORR(B4:J123)</f>
        <v>#NAME?</v>
      </c>
      <c r="N14" s="4" t="e">
        <f ca="1"/>
        <v>#NAME?</v>
      </c>
      <c r="O14" s="4" t="e">
        <f ca="1"/>
        <v>#NAME?</v>
      </c>
      <c r="P14" s="4" t="e">
        <f ca="1"/>
        <v>#NAME?</v>
      </c>
      <c r="Q14" s="4" t="e">
        <f ca="1"/>
        <v>#NAME?</v>
      </c>
      <c r="R14" s="4" t="e">
        <f ca="1"/>
        <v>#NAME?</v>
      </c>
      <c r="S14" s="4" t="e">
        <f ca="1"/>
        <v>#NAME?</v>
      </c>
      <c r="T14" s="4" t="e">
        <f ca="1"/>
        <v>#NAME?</v>
      </c>
      <c r="U14" s="5" t="e">
        <f ca="1"/>
        <v>#NAME?</v>
      </c>
    </row>
    <row r="15" spans="1:46" x14ac:dyDescent="0.35">
      <c r="A15">
        <v>12</v>
      </c>
      <c r="B15" s="34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35">
        <v>9</v>
      </c>
      <c r="L15" t="str">
        <v>Entertain</v>
      </c>
      <c r="M15" s="6" t="e">
        <f ca="1"/>
        <v>#NAME?</v>
      </c>
      <c r="N15" t="e">
        <f ca="1"/>
        <v>#NAME?</v>
      </c>
      <c r="O15" t="e">
        <f ca="1"/>
        <v>#NAME?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U15" s="7" t="e">
        <f ca="1"/>
        <v>#NAME?</v>
      </c>
    </row>
    <row r="16" spans="1:46" x14ac:dyDescent="0.35">
      <c r="A16">
        <v>13</v>
      </c>
      <c r="B16" s="34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35">
        <v>6</v>
      </c>
      <c r="L16" t="str">
        <v>Comm</v>
      </c>
      <c r="M16" s="6" t="e">
        <f ca="1"/>
        <v>#NAME?</v>
      </c>
      <c r="N16" t="e">
        <f ca="1"/>
        <v>#NAME?</v>
      </c>
      <c r="O16" t="e">
        <f ca="1"/>
        <v>#NAME?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U16" s="7" t="e">
        <f ca="1"/>
        <v>#NAME?</v>
      </c>
    </row>
    <row r="17" spans="1:21" x14ac:dyDescent="0.35">
      <c r="A17">
        <v>14</v>
      </c>
      <c r="B17" s="34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35">
        <v>7</v>
      </c>
      <c r="L17" t="str">
        <v>Expert</v>
      </c>
      <c r="M17" s="6" t="e">
        <f ca="1"/>
        <v>#NAME?</v>
      </c>
      <c r="N17" t="e">
        <f ca="1"/>
        <v>#NAME?</v>
      </c>
      <c r="O17" t="e">
        <f ca="1"/>
        <v>#NAME?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U17" s="7" t="e">
        <f ca="1"/>
        <v>#NAME?</v>
      </c>
    </row>
    <row r="18" spans="1:21" x14ac:dyDescent="0.35">
      <c r="A18">
        <v>15</v>
      </c>
      <c r="B18" s="34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35">
        <v>7</v>
      </c>
      <c r="L18" t="str">
        <v>Motivate</v>
      </c>
      <c r="M18" s="6" t="e">
        <f ca="1"/>
        <v>#NAME?</v>
      </c>
      <c r="N18" t="e">
        <f ca="1"/>
        <v>#NAME?</v>
      </c>
      <c r="O18" t="e">
        <f ca="1"/>
        <v>#NAME?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U18" s="7" t="e">
        <f ca="1"/>
        <v>#NAME?</v>
      </c>
    </row>
    <row r="19" spans="1:21" x14ac:dyDescent="0.35">
      <c r="A19">
        <v>16</v>
      </c>
      <c r="B19" s="34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35">
        <v>7</v>
      </c>
      <c r="L19" t="str">
        <v>Caring</v>
      </c>
      <c r="M19" s="6" t="e">
        <f ca="1"/>
        <v>#NAME?</v>
      </c>
      <c r="N19" t="e">
        <f ca="1"/>
        <v>#NAME?</v>
      </c>
      <c r="O19" t="e">
        <f ca="1"/>
        <v>#NAME?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s="7" t="e">
        <f ca="1"/>
        <v>#NAME?</v>
      </c>
    </row>
    <row r="20" spans="1:21" x14ac:dyDescent="0.35">
      <c r="A20">
        <v>17</v>
      </c>
      <c r="B20" s="34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35">
        <v>7</v>
      </c>
      <c r="L20" t="str">
        <v>Charisma</v>
      </c>
      <c r="M20" s="6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7" t="e">
        <f ca="1"/>
        <v>#NAME?</v>
      </c>
    </row>
    <row r="21" spans="1:21" x14ac:dyDescent="0.35">
      <c r="A21">
        <v>18</v>
      </c>
      <c r="B21" s="34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35">
        <v>7</v>
      </c>
      <c r="L21" t="str">
        <v>Passion</v>
      </c>
      <c r="M21" s="6" t="e">
        <f ca="1"/>
        <v>#NAME?</v>
      </c>
      <c r="N21" t="e">
        <f ca="1"/>
        <v>#NAME?</v>
      </c>
      <c r="O21" t="e">
        <f ca="1"/>
        <v>#NAME?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s="7" t="e">
        <f ca="1"/>
        <v>#NAME?</v>
      </c>
    </row>
    <row r="22" spans="1:21" x14ac:dyDescent="0.35">
      <c r="A22">
        <v>19</v>
      </c>
      <c r="B22" s="34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35">
        <v>9</v>
      </c>
      <c r="L22" t="str">
        <v>Friendly</v>
      </c>
      <c r="M22" s="8" t="e">
        <f ca="1"/>
        <v>#NAME?</v>
      </c>
      <c r="N22" s="9" t="e">
        <f ca="1"/>
        <v>#NAME?</v>
      </c>
      <c r="O22" s="9" t="e">
        <f ca="1"/>
        <v>#NAME?</v>
      </c>
      <c r="P22" s="9" t="e">
        <f ca="1"/>
        <v>#NAME?</v>
      </c>
      <c r="Q22" s="9" t="e">
        <f ca="1"/>
        <v>#NAME?</v>
      </c>
      <c r="R22" s="9" t="e">
        <f ca="1"/>
        <v>#NAME?</v>
      </c>
      <c r="S22" s="9" t="e">
        <f ca="1"/>
        <v>#NAME?</v>
      </c>
      <c r="T22" s="9" t="e">
        <f ca="1"/>
        <v>#NAME?</v>
      </c>
      <c r="U22" s="10" t="e">
        <f ca="1"/>
        <v>#NAME?</v>
      </c>
    </row>
    <row r="23" spans="1:21" x14ac:dyDescent="0.35">
      <c r="A23">
        <v>20</v>
      </c>
      <c r="B23" s="34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35">
        <v>7</v>
      </c>
    </row>
    <row r="24" spans="1:21" x14ac:dyDescent="0.35">
      <c r="A24">
        <v>21</v>
      </c>
      <c r="B24" s="34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35">
        <v>8</v>
      </c>
      <c r="L24" t="s">
        <v>7</v>
      </c>
    </row>
    <row r="25" spans="1:21" x14ac:dyDescent="0.35">
      <c r="A25">
        <v>22</v>
      </c>
      <c r="B25" s="34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35">
        <v>7</v>
      </c>
    </row>
    <row r="26" spans="1:21" x14ac:dyDescent="0.35">
      <c r="A26">
        <v>23</v>
      </c>
      <c r="B26" s="34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35">
        <v>7</v>
      </c>
      <c r="M26" s="11" t="e">
        <f t="array" aca="1" ref="M26:U35" ca="1">eVECTORS(M14:U22,100,FALSE)</f>
        <v>#NAME?</v>
      </c>
      <c r="N26" s="12" t="e">
        <f ca="1"/>
        <v>#NAME?</v>
      </c>
      <c r="O26" s="12" t="e">
        <f ca="1"/>
        <v>#NAME?</v>
      </c>
      <c r="P26" s="12" t="e">
        <f ca="1"/>
        <v>#NAME?</v>
      </c>
      <c r="Q26" s="12" t="e">
        <f ca="1"/>
        <v>#NAME?</v>
      </c>
      <c r="R26" s="12" t="e">
        <f ca="1"/>
        <v>#NAME?</v>
      </c>
      <c r="S26" s="12" t="e">
        <f ca="1"/>
        <v>#NAME?</v>
      </c>
      <c r="T26" s="12" t="e">
        <f ca="1"/>
        <v>#NAME?</v>
      </c>
      <c r="U26" s="13" t="e">
        <f ca="1"/>
        <v>#NAME?</v>
      </c>
    </row>
    <row r="27" spans="1:21" x14ac:dyDescent="0.35">
      <c r="A27">
        <v>24</v>
      </c>
      <c r="B27" s="34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35">
        <v>8</v>
      </c>
      <c r="M27" s="6" t="e">
        <f ca="1"/>
        <v>#NAME?</v>
      </c>
      <c r="N27" t="e">
        <f ca="1"/>
        <v>#NAME?</v>
      </c>
      <c r="O27" t="e">
        <f ca="1"/>
        <v>#NAME?</v>
      </c>
      <c r="P27" t="e">
        <f ca="1"/>
        <v>#NAME?</v>
      </c>
      <c r="Q27" t="e">
        <f ca="1"/>
        <v>#NAME?</v>
      </c>
      <c r="R27" t="e">
        <f ca="1"/>
        <v>#NAME?</v>
      </c>
      <c r="S27" t="e">
        <f ca="1"/>
        <v>#NAME?</v>
      </c>
      <c r="T27" t="e">
        <f ca="1"/>
        <v>#NAME?</v>
      </c>
      <c r="U27" s="7" t="e">
        <f ca="1"/>
        <v>#NAME?</v>
      </c>
    </row>
    <row r="28" spans="1:21" x14ac:dyDescent="0.35">
      <c r="A28">
        <v>25</v>
      </c>
      <c r="B28" s="34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35">
        <v>8</v>
      </c>
      <c r="M28" s="6" t="e">
        <f ca="1"/>
        <v>#NAME?</v>
      </c>
      <c r="N28" t="e">
        <f ca="1"/>
        <v>#NAME?</v>
      </c>
      <c r="O28" t="e">
        <f ca="1"/>
        <v>#NAME?</v>
      </c>
      <c r="P28" t="e">
        <f ca="1"/>
        <v>#NAME?</v>
      </c>
      <c r="Q28" t="e">
        <f ca="1"/>
        <v>#NAME?</v>
      </c>
      <c r="R28" t="e">
        <f ca="1"/>
        <v>#NAME?</v>
      </c>
      <c r="S28" t="e">
        <f ca="1"/>
        <v>#NAME?</v>
      </c>
      <c r="T28" t="e">
        <f ca="1"/>
        <v>#NAME?</v>
      </c>
      <c r="U28" s="7" t="e">
        <f ca="1"/>
        <v>#NAME?</v>
      </c>
    </row>
    <row r="29" spans="1:21" x14ac:dyDescent="0.35">
      <c r="A29">
        <v>26</v>
      </c>
      <c r="B29" s="34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35">
        <v>7</v>
      </c>
      <c r="M29" s="6" t="e">
        <f ca="1"/>
        <v>#NAME?</v>
      </c>
      <c r="N29" t="e">
        <f ca="1"/>
        <v>#NAME?</v>
      </c>
      <c r="O29" t="e">
        <f ca="1"/>
        <v>#NAME?</v>
      </c>
      <c r="P29" t="e">
        <f ca="1"/>
        <v>#NAME?</v>
      </c>
      <c r="Q29" t="e">
        <f ca="1"/>
        <v>#NAME?</v>
      </c>
      <c r="R29" t="e">
        <f ca="1"/>
        <v>#NAME?</v>
      </c>
      <c r="S29" t="e">
        <f ca="1"/>
        <v>#NAME?</v>
      </c>
      <c r="T29" t="e">
        <f ca="1"/>
        <v>#NAME?</v>
      </c>
      <c r="U29" s="7" t="e">
        <f ca="1"/>
        <v>#NAME?</v>
      </c>
    </row>
    <row r="30" spans="1:21" x14ac:dyDescent="0.35">
      <c r="A30">
        <v>27</v>
      </c>
      <c r="B30" s="34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35">
        <v>7</v>
      </c>
      <c r="M30" s="6" t="e">
        <f ca="1"/>
        <v>#NAME?</v>
      </c>
      <c r="N30" t="e">
        <f ca="1"/>
        <v>#NAME?</v>
      </c>
      <c r="O30" t="e">
        <f ca="1"/>
        <v>#NAME?</v>
      </c>
      <c r="P30" t="e">
        <f ca="1"/>
        <v>#NAME?</v>
      </c>
      <c r="Q30" t="e">
        <f ca="1"/>
        <v>#NAME?</v>
      </c>
      <c r="R30" t="e">
        <f ca="1"/>
        <v>#NAME?</v>
      </c>
      <c r="S30" t="e">
        <f ca="1"/>
        <v>#NAME?</v>
      </c>
      <c r="T30" t="e">
        <f ca="1"/>
        <v>#NAME?</v>
      </c>
      <c r="U30" s="7" t="e">
        <f ca="1"/>
        <v>#NAME?</v>
      </c>
    </row>
    <row r="31" spans="1:21" x14ac:dyDescent="0.35">
      <c r="A31">
        <v>28</v>
      </c>
      <c r="B31" s="34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35">
        <v>8</v>
      </c>
      <c r="M31" s="6" t="e">
        <f ca="1"/>
        <v>#NAME?</v>
      </c>
      <c r="N31" t="e">
        <f ca="1"/>
        <v>#NAME?</v>
      </c>
      <c r="O31" t="e">
        <f ca="1"/>
        <v>#NAME?</v>
      </c>
      <c r="P31" t="e">
        <f ca="1"/>
        <v>#NAME?</v>
      </c>
      <c r="Q31" t="e">
        <f ca="1"/>
        <v>#NAME?</v>
      </c>
      <c r="R31" t="e">
        <f ca="1"/>
        <v>#NAME?</v>
      </c>
      <c r="S31" t="e">
        <f ca="1"/>
        <v>#NAME?</v>
      </c>
      <c r="T31" t="e">
        <f ca="1"/>
        <v>#NAME?</v>
      </c>
      <c r="U31" s="7" t="e">
        <f ca="1"/>
        <v>#NAME?</v>
      </c>
    </row>
    <row r="32" spans="1:21" x14ac:dyDescent="0.35">
      <c r="A32">
        <v>29</v>
      </c>
      <c r="B32" s="34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35">
        <v>7</v>
      </c>
      <c r="M32" s="6" t="e">
        <f ca="1"/>
        <v>#NAME?</v>
      </c>
      <c r="N32" t="e">
        <f ca="1"/>
        <v>#NAME?</v>
      </c>
      <c r="O32" t="e">
        <f ca="1"/>
        <v>#NAME?</v>
      </c>
      <c r="P32" t="e">
        <f ca="1"/>
        <v>#NAME?</v>
      </c>
      <c r="Q32" t="e">
        <f ca="1"/>
        <v>#NAME?</v>
      </c>
      <c r="R32" t="e">
        <f ca="1"/>
        <v>#NAME?</v>
      </c>
      <c r="S32" t="e">
        <f ca="1"/>
        <v>#NAME?</v>
      </c>
      <c r="T32" t="e">
        <f ca="1"/>
        <v>#NAME?</v>
      </c>
      <c r="U32" s="7" t="e">
        <f ca="1"/>
        <v>#NAME?</v>
      </c>
    </row>
    <row r="33" spans="1:21" x14ac:dyDescent="0.35">
      <c r="A33">
        <v>30</v>
      </c>
      <c r="B33" s="34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35">
        <v>8</v>
      </c>
      <c r="M33" s="6" t="e">
        <f ca="1"/>
        <v>#NAME?</v>
      </c>
      <c r="N33" t="e">
        <f ca="1"/>
        <v>#NAME?</v>
      </c>
      <c r="O33" t="e">
        <f ca="1"/>
        <v>#NAME?</v>
      </c>
      <c r="P33" t="e">
        <f ca="1"/>
        <v>#NAME?</v>
      </c>
      <c r="Q33" t="e">
        <f ca="1"/>
        <v>#NAME?</v>
      </c>
      <c r="R33" t="e">
        <f ca="1"/>
        <v>#NAME?</v>
      </c>
      <c r="S33" t="e">
        <f ca="1"/>
        <v>#NAME?</v>
      </c>
      <c r="T33" t="e">
        <f ca="1"/>
        <v>#NAME?</v>
      </c>
      <c r="U33" s="7" t="e">
        <f ca="1"/>
        <v>#NAME?</v>
      </c>
    </row>
    <row r="34" spans="1:21" x14ac:dyDescent="0.35">
      <c r="A34">
        <v>31</v>
      </c>
      <c r="B34" s="34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35">
        <v>6</v>
      </c>
      <c r="M34" s="6" t="e">
        <f ca="1"/>
        <v>#NAME?</v>
      </c>
      <c r="N34" t="e">
        <f ca="1"/>
        <v>#NAME?</v>
      </c>
      <c r="O34" t="e">
        <f ca="1"/>
        <v>#NAME?</v>
      </c>
      <c r="P34" t="e">
        <f ca="1"/>
        <v>#NAME?</v>
      </c>
      <c r="Q34" t="e">
        <f ca="1"/>
        <v>#NAME?</v>
      </c>
      <c r="R34" t="e">
        <f ca="1"/>
        <v>#NAME?</v>
      </c>
      <c r="S34" t="e">
        <f ca="1"/>
        <v>#NAME?</v>
      </c>
      <c r="T34" t="e">
        <f ca="1"/>
        <v>#NAME?</v>
      </c>
      <c r="U34" s="7" t="e">
        <f ca="1"/>
        <v>#NAME?</v>
      </c>
    </row>
    <row r="35" spans="1:21" x14ac:dyDescent="0.35">
      <c r="A35">
        <v>32</v>
      </c>
      <c r="B35" s="34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35">
        <v>7</v>
      </c>
      <c r="M35" s="8" t="e">
        <f ca="1"/>
        <v>#NAME?</v>
      </c>
      <c r="N35" s="9" t="e">
        <f ca="1"/>
        <v>#NAME?</v>
      </c>
      <c r="O35" s="9" t="e">
        <f ca="1"/>
        <v>#NAME?</v>
      </c>
      <c r="P35" s="9" t="e">
        <f ca="1"/>
        <v>#NAME?</v>
      </c>
      <c r="Q35" s="9" t="e">
        <f ca="1"/>
        <v>#NAME?</v>
      </c>
      <c r="R35" s="9" t="e">
        <f ca="1"/>
        <v>#NAME?</v>
      </c>
      <c r="S35" s="9" t="e">
        <f ca="1"/>
        <v>#NAME?</v>
      </c>
      <c r="T35" s="9" t="e">
        <f ca="1"/>
        <v>#NAME?</v>
      </c>
      <c r="U35" s="10" t="e">
        <f ca="1"/>
        <v>#NAME?</v>
      </c>
    </row>
    <row r="36" spans="1:21" x14ac:dyDescent="0.35">
      <c r="A36">
        <v>33</v>
      </c>
      <c r="B36" s="34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35">
        <v>6</v>
      </c>
    </row>
    <row r="37" spans="1:21" x14ac:dyDescent="0.35">
      <c r="A37">
        <v>34</v>
      </c>
      <c r="B37" s="34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35">
        <v>8</v>
      </c>
      <c r="L37" t="s">
        <v>8</v>
      </c>
    </row>
    <row r="38" spans="1:21" x14ac:dyDescent="0.35">
      <c r="A38">
        <v>35</v>
      </c>
      <c r="B38" s="34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35">
        <v>7</v>
      </c>
    </row>
    <row r="39" spans="1:21" x14ac:dyDescent="0.35">
      <c r="A39">
        <v>36</v>
      </c>
      <c r="B39" s="34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35">
        <v>7</v>
      </c>
      <c r="M39" s="14" t="s">
        <v>9</v>
      </c>
      <c r="N39" s="14" t="s">
        <v>10</v>
      </c>
      <c r="O39" s="14" t="s">
        <v>11</v>
      </c>
    </row>
    <row r="40" spans="1:21" x14ac:dyDescent="0.35">
      <c r="A40">
        <v>37</v>
      </c>
      <c r="B40" s="34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35">
        <v>7</v>
      </c>
      <c r="M40" s="3" t="e">
        <f t="array" aca="1" ref="M40:M48" ca="1">TRANSPOSE(M26:U26)</f>
        <v>#NAME?</v>
      </c>
      <c r="N40" s="15" t="e">
        <f ca="1">M40/M$49</f>
        <v>#NAME?</v>
      </c>
      <c r="O40" s="16" t="e">
        <f ca="1">N40</f>
        <v>#NAME?</v>
      </c>
    </row>
    <row r="41" spans="1:21" x14ac:dyDescent="0.35">
      <c r="A41">
        <v>38</v>
      </c>
      <c r="B41" s="34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35">
        <v>7</v>
      </c>
      <c r="M41" s="6" t="e">
        <f ca="1"/>
        <v>#NAME?</v>
      </c>
      <c r="N41" s="17" t="e">
        <f t="shared" ref="N41:N48" ca="1" si="5">M41/M$49</f>
        <v>#NAME?</v>
      </c>
      <c r="O41" s="18" t="e">
        <f ca="1">O40+N41</f>
        <v>#NAME?</v>
      </c>
    </row>
    <row r="42" spans="1:21" x14ac:dyDescent="0.35">
      <c r="A42">
        <v>39</v>
      </c>
      <c r="B42" s="34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35">
        <v>8</v>
      </c>
      <c r="M42" s="6" t="e">
        <f ca="1"/>
        <v>#NAME?</v>
      </c>
      <c r="N42" s="17" t="e">
        <f t="shared" ca="1" si="5"/>
        <v>#NAME?</v>
      </c>
      <c r="O42" s="18" t="e">
        <f t="shared" ref="O42:O48" ca="1" si="6">O41+N42</f>
        <v>#NAME?</v>
      </c>
    </row>
    <row r="43" spans="1:21" x14ac:dyDescent="0.35">
      <c r="A43">
        <v>40</v>
      </c>
      <c r="B43" s="34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35">
        <v>7</v>
      </c>
      <c r="M43" s="6" t="e">
        <f ca="1"/>
        <v>#NAME?</v>
      </c>
      <c r="N43" s="17" t="e">
        <f t="shared" ca="1" si="5"/>
        <v>#NAME?</v>
      </c>
      <c r="O43" s="18" t="e">
        <f t="shared" ca="1" si="6"/>
        <v>#NAME?</v>
      </c>
    </row>
    <row r="44" spans="1:21" x14ac:dyDescent="0.35">
      <c r="A44">
        <v>41</v>
      </c>
      <c r="B44" s="34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35">
        <v>7</v>
      </c>
      <c r="M44" s="6" t="e">
        <f ca="1"/>
        <v>#NAME?</v>
      </c>
      <c r="N44" s="17" t="e">
        <f t="shared" ca="1" si="5"/>
        <v>#NAME?</v>
      </c>
      <c r="O44" s="18" t="e">
        <f t="shared" ca="1" si="6"/>
        <v>#NAME?</v>
      </c>
    </row>
    <row r="45" spans="1:21" x14ac:dyDescent="0.35">
      <c r="A45">
        <v>42</v>
      </c>
      <c r="B45" s="34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35">
        <v>7</v>
      </c>
      <c r="M45" s="6" t="e">
        <f ca="1"/>
        <v>#NAME?</v>
      </c>
      <c r="N45" s="17" t="e">
        <f t="shared" ca="1" si="5"/>
        <v>#NAME?</v>
      </c>
      <c r="O45" s="18" t="e">
        <f t="shared" ca="1" si="6"/>
        <v>#NAME?</v>
      </c>
    </row>
    <row r="46" spans="1:21" x14ac:dyDescent="0.35">
      <c r="A46">
        <v>43</v>
      </c>
      <c r="B46" s="34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35">
        <v>8</v>
      </c>
      <c r="M46" s="6" t="e">
        <f ca="1"/>
        <v>#NAME?</v>
      </c>
      <c r="N46" s="17" t="e">
        <f t="shared" ca="1" si="5"/>
        <v>#NAME?</v>
      </c>
      <c r="O46" s="18" t="e">
        <f t="shared" ca="1" si="6"/>
        <v>#NAME?</v>
      </c>
    </row>
    <row r="47" spans="1:21" x14ac:dyDescent="0.35">
      <c r="A47">
        <v>44</v>
      </c>
      <c r="B47" s="34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35">
        <v>8</v>
      </c>
      <c r="M47" s="6" t="e">
        <f ca="1"/>
        <v>#NAME?</v>
      </c>
      <c r="N47" s="17" t="e">
        <f t="shared" ca="1" si="5"/>
        <v>#NAME?</v>
      </c>
      <c r="O47" s="18" t="e">
        <f t="shared" ca="1" si="6"/>
        <v>#NAME?</v>
      </c>
    </row>
    <row r="48" spans="1:21" x14ac:dyDescent="0.35">
      <c r="A48">
        <v>45</v>
      </c>
      <c r="B48" s="34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35">
        <v>8</v>
      </c>
      <c r="M48" s="8" t="e">
        <f ca="1"/>
        <v>#NAME?</v>
      </c>
      <c r="N48" s="19" t="e">
        <f t="shared" ca="1" si="5"/>
        <v>#NAME?</v>
      </c>
      <c r="O48" s="20" t="e">
        <f t="shared" ca="1" si="6"/>
        <v>#NAME?</v>
      </c>
    </row>
    <row r="49" spans="1:19" x14ac:dyDescent="0.35">
      <c r="A49">
        <v>46</v>
      </c>
      <c r="B49" s="34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35">
        <v>8</v>
      </c>
      <c r="M49" t="e">
        <f ca="1">SUM(M40:M48)</f>
        <v>#NAME?</v>
      </c>
    </row>
    <row r="50" spans="1:19" x14ac:dyDescent="0.35">
      <c r="A50">
        <v>47</v>
      </c>
      <c r="B50" s="34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35">
        <v>7</v>
      </c>
    </row>
    <row r="51" spans="1:19" x14ac:dyDescent="0.35">
      <c r="A51">
        <v>48</v>
      </c>
      <c r="B51" s="34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35">
        <v>8</v>
      </c>
      <c r="L51" t="s">
        <v>14</v>
      </c>
    </row>
    <row r="52" spans="1:19" x14ac:dyDescent="0.35">
      <c r="A52">
        <v>49</v>
      </c>
      <c r="B52" s="34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35">
        <v>8</v>
      </c>
    </row>
    <row r="53" spans="1:19" x14ac:dyDescent="0.35">
      <c r="A53">
        <v>50</v>
      </c>
      <c r="B53" s="34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35">
        <v>8</v>
      </c>
      <c r="M53">
        <v>1</v>
      </c>
      <c r="N53">
        <f>M53+1</f>
        <v>2</v>
      </c>
      <c r="O53">
        <f t="shared" ref="O53:P53" si="7">N53+1</f>
        <v>3</v>
      </c>
      <c r="P53">
        <f t="shared" si="7"/>
        <v>4</v>
      </c>
      <c r="R53" t="s">
        <v>12</v>
      </c>
      <c r="S53" t="s">
        <v>13</v>
      </c>
    </row>
    <row r="54" spans="1:19" x14ac:dyDescent="0.35">
      <c r="A54">
        <v>51</v>
      </c>
      <c r="B54" s="34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35">
        <v>7</v>
      </c>
      <c r="L54" t="str">
        <f t="array" ref="L54:L62">TRANSPOSE(B3:J3)</f>
        <v>Expect</v>
      </c>
      <c r="M54" s="3" t="e">
        <f t="array" ref="M54:P62" ca="1">M27:P35</f>
        <v>#NAME?</v>
      </c>
      <c r="N54" s="25" t="e">
        <f ca="1"/>
        <v>#NAME?</v>
      </c>
      <c r="O54" s="4" t="e">
        <f ca="1"/>
        <v>#NAME?</v>
      </c>
      <c r="P54" s="5" t="e">
        <f ca="1"/>
        <v>#NAME?</v>
      </c>
      <c r="R54" s="21" t="e">
        <f ca="1">SUMSQ(M54:P54)</f>
        <v>#NAME?</v>
      </c>
      <c r="S54" s="21" t="e">
        <f ca="1">1-R54</f>
        <v>#NAME?</v>
      </c>
    </row>
    <row r="55" spans="1:19" x14ac:dyDescent="0.35">
      <c r="A55">
        <v>52</v>
      </c>
      <c r="B55" s="34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35">
        <v>8</v>
      </c>
      <c r="L55" t="str">
        <v>Entertain</v>
      </c>
      <c r="M55" s="24" t="e">
        <f ca="1"/>
        <v>#NAME?</v>
      </c>
      <c r="N55" t="e">
        <f ca="1"/>
        <v>#NAME?</v>
      </c>
      <c r="O55" t="e">
        <f ca="1"/>
        <v>#NAME?</v>
      </c>
      <c r="P55" s="7" t="e">
        <f ca="1"/>
        <v>#NAME?</v>
      </c>
      <c r="R55" s="22" t="e">
        <f t="shared" ref="R55:R62" ca="1" si="8">SUMSQ(M55:P55)</f>
        <v>#NAME?</v>
      </c>
      <c r="S55" s="22" t="e">
        <f t="shared" ref="S55:S62" ca="1" si="9">1-R55</f>
        <v>#NAME?</v>
      </c>
    </row>
    <row r="56" spans="1:19" x14ac:dyDescent="0.35">
      <c r="A56">
        <v>53</v>
      </c>
      <c r="B56" s="34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35">
        <v>7</v>
      </c>
      <c r="L56" t="str">
        <v>Comm</v>
      </c>
      <c r="M56" s="24" t="e">
        <f ca="1"/>
        <v>#NAME?</v>
      </c>
      <c r="N56" t="e">
        <f ca="1"/>
        <v>#NAME?</v>
      </c>
      <c r="O56" t="e">
        <f ca="1"/>
        <v>#NAME?</v>
      </c>
      <c r="P56" s="7" t="e">
        <f ca="1"/>
        <v>#NAME?</v>
      </c>
      <c r="R56" s="22" t="e">
        <f t="shared" ca="1" si="8"/>
        <v>#NAME?</v>
      </c>
      <c r="S56" s="22" t="e">
        <f t="shared" ca="1" si="9"/>
        <v>#NAME?</v>
      </c>
    </row>
    <row r="57" spans="1:19" x14ac:dyDescent="0.35">
      <c r="A57">
        <v>54</v>
      </c>
      <c r="B57" s="34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35">
        <v>7</v>
      </c>
      <c r="L57" t="str">
        <v>Expert</v>
      </c>
      <c r="M57" s="6" t="e">
        <f ca="1"/>
        <v>#NAME?</v>
      </c>
      <c r="N57" t="e">
        <f ca="1"/>
        <v>#NAME?</v>
      </c>
      <c r="O57" t="e">
        <f ca="1"/>
        <v>#NAME?</v>
      </c>
      <c r="P57" s="28" t="e">
        <f ca="1"/>
        <v>#NAME?</v>
      </c>
      <c r="R57" s="22" t="e">
        <f t="shared" ca="1" si="8"/>
        <v>#NAME?</v>
      </c>
      <c r="S57" s="22" t="e">
        <f t="shared" ca="1" si="9"/>
        <v>#NAME?</v>
      </c>
    </row>
    <row r="58" spans="1:19" x14ac:dyDescent="0.35">
      <c r="A58">
        <v>55</v>
      </c>
      <c r="B58" s="34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35">
        <v>8</v>
      </c>
      <c r="L58" t="str">
        <v>Motivate</v>
      </c>
      <c r="M58" s="6" t="e">
        <f ca="1"/>
        <v>#NAME?</v>
      </c>
      <c r="N58" t="e">
        <f ca="1"/>
        <v>#NAME?</v>
      </c>
      <c r="O58" s="26" t="e">
        <f ca="1"/>
        <v>#NAME?</v>
      </c>
      <c r="P58" s="7" t="e">
        <f ca="1"/>
        <v>#NAME?</v>
      </c>
      <c r="R58" s="22" t="e">
        <f t="shared" ca="1" si="8"/>
        <v>#NAME?</v>
      </c>
      <c r="S58" s="22" t="e">
        <f t="shared" ca="1" si="9"/>
        <v>#NAME?</v>
      </c>
    </row>
    <row r="59" spans="1:19" x14ac:dyDescent="0.35">
      <c r="A59">
        <v>56</v>
      </c>
      <c r="B59" s="34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35">
        <v>7</v>
      </c>
      <c r="L59" t="str">
        <v>Caring</v>
      </c>
      <c r="M59" s="6" t="e">
        <f ca="1"/>
        <v>#NAME?</v>
      </c>
      <c r="N59" t="e">
        <f ca="1"/>
        <v>#NAME?</v>
      </c>
      <c r="O59" s="26" t="e">
        <f ca="1"/>
        <v>#NAME?</v>
      </c>
      <c r="P59" s="7" t="e">
        <f ca="1"/>
        <v>#NAME?</v>
      </c>
      <c r="R59" s="22" t="e">
        <f t="shared" ca="1" si="8"/>
        <v>#NAME?</v>
      </c>
      <c r="S59" s="22" t="e">
        <f t="shared" ca="1" si="9"/>
        <v>#NAME?</v>
      </c>
    </row>
    <row r="60" spans="1:19" x14ac:dyDescent="0.35">
      <c r="A60">
        <v>57</v>
      </c>
      <c r="B60" s="34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35">
        <v>8</v>
      </c>
      <c r="L60" t="str">
        <v>Charisma</v>
      </c>
      <c r="M60" s="24" t="e">
        <f ca="1"/>
        <v>#NAME?</v>
      </c>
      <c r="N60" t="e">
        <f ca="1"/>
        <v>#NAME?</v>
      </c>
      <c r="O60" t="e">
        <f ca="1"/>
        <v>#NAME?</v>
      </c>
      <c r="P60" s="7" t="e">
        <f ca="1"/>
        <v>#NAME?</v>
      </c>
      <c r="R60" s="22" t="e">
        <f t="shared" ca="1" si="8"/>
        <v>#NAME?</v>
      </c>
      <c r="S60" s="22" t="e">
        <f t="shared" ca="1" si="9"/>
        <v>#NAME?</v>
      </c>
    </row>
    <row r="61" spans="1:19" x14ac:dyDescent="0.35">
      <c r="A61">
        <v>58</v>
      </c>
      <c r="B61" s="34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35">
        <v>7</v>
      </c>
      <c r="L61" t="str">
        <v>Passion</v>
      </c>
      <c r="M61" s="24" t="e">
        <f ca="1"/>
        <v>#NAME?</v>
      </c>
      <c r="N61" t="e">
        <f ca="1"/>
        <v>#NAME?</v>
      </c>
      <c r="O61" t="e">
        <f ca="1"/>
        <v>#NAME?</v>
      </c>
      <c r="P61" s="7" t="e">
        <f ca="1"/>
        <v>#NAME?</v>
      </c>
      <c r="R61" s="22" t="e">
        <f t="shared" ca="1" si="8"/>
        <v>#NAME?</v>
      </c>
      <c r="S61" s="22" t="e">
        <f t="shared" ca="1" si="9"/>
        <v>#NAME?</v>
      </c>
    </row>
    <row r="62" spans="1:19" x14ac:dyDescent="0.35">
      <c r="A62">
        <v>59</v>
      </c>
      <c r="B62" s="34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35">
        <v>7</v>
      </c>
      <c r="L62" t="str">
        <v>Friendly</v>
      </c>
      <c r="M62" s="8" t="e">
        <f ca="1"/>
        <v>#NAME?</v>
      </c>
      <c r="N62" s="27" t="e">
        <f ca="1"/>
        <v>#NAME?</v>
      </c>
      <c r="O62" s="9" t="e">
        <f ca="1"/>
        <v>#NAME?</v>
      </c>
      <c r="P62" s="10" t="e">
        <f ca="1"/>
        <v>#NAME?</v>
      </c>
      <c r="R62" s="23" t="e">
        <f t="shared" ca="1" si="8"/>
        <v>#NAME?</v>
      </c>
      <c r="S62" s="23" t="e">
        <f t="shared" ca="1" si="9"/>
        <v>#NAME?</v>
      </c>
    </row>
    <row r="63" spans="1:19" x14ac:dyDescent="0.35">
      <c r="A63">
        <v>60</v>
      </c>
      <c r="B63" s="34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35">
        <v>7</v>
      </c>
      <c r="M63" t="e">
        <f ca="1">SUMSQ(M54:M62)</f>
        <v>#NAME?</v>
      </c>
      <c r="N63" t="e">
        <f t="shared" ref="N63:P63" ca="1" si="10">SUMSQ(N54:N62)</f>
        <v>#NAME?</v>
      </c>
      <c r="O63" t="e">
        <f t="shared" ca="1" si="10"/>
        <v>#NAME?</v>
      </c>
      <c r="P63" t="e">
        <f t="shared" ca="1" si="10"/>
        <v>#NAME?</v>
      </c>
      <c r="R63" t="e">
        <f ca="1">SUM(R54:R62)</f>
        <v>#NAME?</v>
      </c>
      <c r="S63" t="e">
        <f ca="1">SUM(S54:S62)</f>
        <v>#NAME?</v>
      </c>
    </row>
    <row r="64" spans="1:19" x14ac:dyDescent="0.35">
      <c r="A64">
        <v>61</v>
      </c>
      <c r="B64" s="34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35">
        <v>7</v>
      </c>
    </row>
    <row r="65" spans="1:10" x14ac:dyDescent="0.35">
      <c r="A65">
        <v>62</v>
      </c>
      <c r="B65" s="34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35">
        <v>7</v>
      </c>
    </row>
    <row r="66" spans="1:10" x14ac:dyDescent="0.35">
      <c r="A66">
        <v>63</v>
      </c>
      <c r="B66" s="34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35">
        <v>8</v>
      </c>
    </row>
    <row r="67" spans="1:10" x14ac:dyDescent="0.35">
      <c r="A67">
        <v>64</v>
      </c>
      <c r="B67" s="34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35">
        <v>7</v>
      </c>
    </row>
    <row r="68" spans="1:10" x14ac:dyDescent="0.35">
      <c r="A68">
        <v>65</v>
      </c>
      <c r="B68" s="34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35">
        <v>7</v>
      </c>
    </row>
    <row r="69" spans="1:10" x14ac:dyDescent="0.35">
      <c r="A69">
        <v>66</v>
      </c>
      <c r="B69" s="34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35">
        <v>7</v>
      </c>
    </row>
    <row r="70" spans="1:10" x14ac:dyDescent="0.35">
      <c r="A70">
        <v>67</v>
      </c>
      <c r="B70" s="34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35">
        <v>7</v>
      </c>
    </row>
    <row r="71" spans="1:10" x14ac:dyDescent="0.35">
      <c r="A71">
        <v>68</v>
      </c>
      <c r="B71" s="34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35">
        <v>7</v>
      </c>
    </row>
    <row r="72" spans="1:10" x14ac:dyDescent="0.35">
      <c r="A72">
        <v>69</v>
      </c>
      <c r="B72" s="34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35">
        <v>7</v>
      </c>
    </row>
    <row r="73" spans="1:10" x14ac:dyDescent="0.35">
      <c r="A73">
        <v>70</v>
      </c>
      <c r="B73" s="34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35">
        <v>8</v>
      </c>
    </row>
    <row r="74" spans="1:10" x14ac:dyDescent="0.35">
      <c r="A74">
        <v>71</v>
      </c>
      <c r="B74" s="34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35">
        <v>7</v>
      </c>
    </row>
    <row r="75" spans="1:10" x14ac:dyDescent="0.35">
      <c r="A75">
        <v>72</v>
      </c>
      <c r="B75" s="34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35">
        <v>7</v>
      </c>
    </row>
    <row r="76" spans="1:10" x14ac:dyDescent="0.35">
      <c r="A76">
        <v>73</v>
      </c>
      <c r="B76" s="34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35">
        <v>7</v>
      </c>
    </row>
    <row r="77" spans="1:10" x14ac:dyDescent="0.35">
      <c r="A77">
        <v>74</v>
      </c>
      <c r="B77" s="34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35">
        <v>7</v>
      </c>
    </row>
    <row r="78" spans="1:10" x14ac:dyDescent="0.35">
      <c r="A78">
        <v>75</v>
      </c>
      <c r="B78" s="34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35">
        <v>8</v>
      </c>
    </row>
    <row r="79" spans="1:10" x14ac:dyDescent="0.35">
      <c r="A79">
        <v>76</v>
      </c>
      <c r="B79" s="34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35">
        <v>7</v>
      </c>
    </row>
    <row r="80" spans="1:10" x14ac:dyDescent="0.35">
      <c r="A80">
        <v>77</v>
      </c>
      <c r="B80" s="34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35">
        <v>8</v>
      </c>
    </row>
    <row r="81" spans="1:10" x14ac:dyDescent="0.35">
      <c r="A81">
        <v>78</v>
      </c>
      <c r="B81" s="34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35">
        <v>8</v>
      </c>
    </row>
    <row r="82" spans="1:10" x14ac:dyDescent="0.35">
      <c r="A82">
        <v>79</v>
      </c>
      <c r="B82" s="34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35">
        <v>7</v>
      </c>
    </row>
    <row r="83" spans="1:10" x14ac:dyDescent="0.35">
      <c r="A83">
        <v>80</v>
      </c>
      <c r="B83" s="34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35">
        <v>7</v>
      </c>
    </row>
    <row r="84" spans="1:10" x14ac:dyDescent="0.35">
      <c r="A84">
        <v>81</v>
      </c>
      <c r="B84" s="34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35">
        <v>7</v>
      </c>
    </row>
    <row r="85" spans="1:10" x14ac:dyDescent="0.35">
      <c r="A85">
        <v>82</v>
      </c>
      <c r="B85" s="34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35">
        <v>8</v>
      </c>
    </row>
    <row r="86" spans="1:10" x14ac:dyDescent="0.35">
      <c r="A86">
        <v>83</v>
      </c>
      <c r="B86" s="34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35">
        <v>7</v>
      </c>
    </row>
    <row r="87" spans="1:10" x14ac:dyDescent="0.35">
      <c r="A87">
        <v>84</v>
      </c>
      <c r="B87" s="34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35">
        <v>8</v>
      </c>
    </row>
    <row r="88" spans="1:10" x14ac:dyDescent="0.35">
      <c r="A88">
        <v>85</v>
      </c>
      <c r="B88" s="34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35">
        <v>7</v>
      </c>
    </row>
    <row r="89" spans="1:10" x14ac:dyDescent="0.35">
      <c r="A89">
        <v>86</v>
      </c>
      <c r="B89" s="34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35">
        <v>7</v>
      </c>
    </row>
    <row r="90" spans="1:10" x14ac:dyDescent="0.35">
      <c r="A90">
        <v>87</v>
      </c>
      <c r="B90" s="34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35">
        <v>7</v>
      </c>
    </row>
    <row r="91" spans="1:10" x14ac:dyDescent="0.35">
      <c r="A91">
        <v>88</v>
      </c>
      <c r="B91" s="34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35">
        <v>7</v>
      </c>
    </row>
    <row r="92" spans="1:10" x14ac:dyDescent="0.35">
      <c r="A92">
        <v>89</v>
      </c>
      <c r="B92" s="34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35">
        <v>7</v>
      </c>
    </row>
    <row r="93" spans="1:10" x14ac:dyDescent="0.35">
      <c r="A93">
        <v>90</v>
      </c>
      <c r="B93" s="36">
        <v>3</v>
      </c>
      <c r="C93" s="1">
        <v>8</v>
      </c>
      <c r="D93" s="1">
        <v>2</v>
      </c>
      <c r="E93" s="1">
        <v>4</v>
      </c>
      <c r="F93" s="1">
        <v>8</v>
      </c>
      <c r="G93" s="1">
        <v>7</v>
      </c>
      <c r="H93" s="1">
        <v>3</v>
      </c>
      <c r="I93" s="1">
        <v>5</v>
      </c>
      <c r="J93" s="37">
        <v>8</v>
      </c>
    </row>
    <row r="94" spans="1:10" x14ac:dyDescent="0.35">
      <c r="A94">
        <v>91</v>
      </c>
      <c r="B94" s="34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35">
        <v>7</v>
      </c>
    </row>
    <row r="95" spans="1:10" x14ac:dyDescent="0.35">
      <c r="A95">
        <v>92</v>
      </c>
      <c r="B95" s="34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35">
        <v>7</v>
      </c>
    </row>
    <row r="96" spans="1:10" x14ac:dyDescent="0.35">
      <c r="A96">
        <v>93</v>
      </c>
      <c r="B96" s="34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35">
        <v>7</v>
      </c>
    </row>
    <row r="97" spans="1:10" x14ac:dyDescent="0.35">
      <c r="A97">
        <v>94</v>
      </c>
      <c r="B97" s="34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35">
        <v>7</v>
      </c>
    </row>
    <row r="98" spans="1:10" x14ac:dyDescent="0.35">
      <c r="A98">
        <v>95</v>
      </c>
      <c r="B98" s="34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35">
        <v>8</v>
      </c>
    </row>
    <row r="99" spans="1:10" x14ac:dyDescent="0.35">
      <c r="A99">
        <v>96</v>
      </c>
      <c r="B99" s="34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35">
        <v>7</v>
      </c>
    </row>
    <row r="100" spans="1:10" x14ac:dyDescent="0.35">
      <c r="A100">
        <v>97</v>
      </c>
      <c r="B100" s="34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35">
        <v>6</v>
      </c>
    </row>
    <row r="101" spans="1:10" x14ac:dyDescent="0.35">
      <c r="A101">
        <v>98</v>
      </c>
      <c r="B101" s="34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35">
        <v>7</v>
      </c>
    </row>
    <row r="102" spans="1:10" x14ac:dyDescent="0.35">
      <c r="A102">
        <v>99</v>
      </c>
      <c r="B102" s="34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35">
        <v>7</v>
      </c>
    </row>
    <row r="103" spans="1:10" x14ac:dyDescent="0.35">
      <c r="A103">
        <v>100</v>
      </c>
      <c r="B103" s="34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35">
        <v>7</v>
      </c>
    </row>
    <row r="104" spans="1:10" x14ac:dyDescent="0.35">
      <c r="A104">
        <f>A103+1</f>
        <v>101</v>
      </c>
      <c r="B104" s="34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35">
        <v>7</v>
      </c>
    </row>
    <row r="105" spans="1:10" x14ac:dyDescent="0.35">
      <c r="A105">
        <f t="shared" ref="A105:A123" si="11">A104+1</f>
        <v>102</v>
      </c>
      <c r="B105" s="34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35">
        <v>7</v>
      </c>
    </row>
    <row r="106" spans="1:10" x14ac:dyDescent="0.35">
      <c r="A106">
        <f t="shared" si="11"/>
        <v>103</v>
      </c>
      <c r="B106" s="34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35">
        <v>7</v>
      </c>
    </row>
    <row r="107" spans="1:10" x14ac:dyDescent="0.35">
      <c r="A107">
        <f t="shared" si="11"/>
        <v>104</v>
      </c>
      <c r="B107" s="34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35">
        <v>6</v>
      </c>
    </row>
    <row r="108" spans="1:10" x14ac:dyDescent="0.35">
      <c r="A108">
        <f t="shared" si="11"/>
        <v>105</v>
      </c>
      <c r="B108" s="34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35">
        <v>8</v>
      </c>
    </row>
    <row r="109" spans="1:10" x14ac:dyDescent="0.35">
      <c r="A109">
        <f t="shared" si="11"/>
        <v>106</v>
      </c>
      <c r="B109" s="34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35">
        <v>8</v>
      </c>
    </row>
    <row r="110" spans="1:10" x14ac:dyDescent="0.35">
      <c r="A110">
        <f t="shared" si="11"/>
        <v>107</v>
      </c>
      <c r="B110" s="34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35">
        <v>8</v>
      </c>
    </row>
    <row r="111" spans="1:10" x14ac:dyDescent="0.35">
      <c r="A111">
        <f t="shared" si="11"/>
        <v>108</v>
      </c>
      <c r="B111" s="34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35">
        <v>7</v>
      </c>
    </row>
    <row r="112" spans="1:10" x14ac:dyDescent="0.35">
      <c r="A112">
        <f t="shared" si="11"/>
        <v>109</v>
      </c>
      <c r="B112" s="34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35">
        <v>8</v>
      </c>
    </row>
    <row r="113" spans="1:10" x14ac:dyDescent="0.35">
      <c r="A113">
        <f t="shared" si="11"/>
        <v>110</v>
      </c>
      <c r="B113" s="34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35">
        <v>7</v>
      </c>
    </row>
    <row r="114" spans="1:10" x14ac:dyDescent="0.35">
      <c r="A114">
        <f t="shared" si="11"/>
        <v>111</v>
      </c>
      <c r="B114" s="34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35">
        <v>8</v>
      </c>
    </row>
    <row r="115" spans="1:10" x14ac:dyDescent="0.35">
      <c r="A115">
        <f t="shared" si="11"/>
        <v>112</v>
      </c>
      <c r="B115" s="34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35">
        <v>8</v>
      </c>
    </row>
    <row r="116" spans="1:10" x14ac:dyDescent="0.35">
      <c r="A116">
        <f t="shared" si="11"/>
        <v>113</v>
      </c>
      <c r="B116" s="34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35">
        <v>7</v>
      </c>
    </row>
    <row r="117" spans="1:10" x14ac:dyDescent="0.35">
      <c r="A117">
        <f t="shared" si="11"/>
        <v>114</v>
      </c>
      <c r="B117" s="34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35">
        <v>7</v>
      </c>
    </row>
    <row r="118" spans="1:10" x14ac:dyDescent="0.35">
      <c r="A118">
        <f t="shared" si="11"/>
        <v>115</v>
      </c>
      <c r="B118" s="34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35">
        <v>7</v>
      </c>
    </row>
    <row r="119" spans="1:10" x14ac:dyDescent="0.35">
      <c r="A119">
        <f t="shared" si="11"/>
        <v>116</v>
      </c>
      <c r="B119" s="34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35">
        <v>7</v>
      </c>
    </row>
    <row r="120" spans="1:10" x14ac:dyDescent="0.35">
      <c r="A120">
        <f t="shared" si="11"/>
        <v>117</v>
      </c>
      <c r="B120" s="34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35">
        <v>8</v>
      </c>
    </row>
    <row r="121" spans="1:10" x14ac:dyDescent="0.35">
      <c r="A121">
        <f t="shared" si="11"/>
        <v>118</v>
      </c>
      <c r="B121" s="34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35">
        <v>7</v>
      </c>
    </row>
    <row r="122" spans="1:10" x14ac:dyDescent="0.35">
      <c r="A122">
        <f t="shared" si="11"/>
        <v>119</v>
      </c>
      <c r="B122" s="34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35">
        <v>8</v>
      </c>
    </row>
    <row r="123" spans="1:10" x14ac:dyDescent="0.35">
      <c r="A123">
        <f t="shared" si="11"/>
        <v>120</v>
      </c>
      <c r="B123" s="38">
        <v>5</v>
      </c>
      <c r="C123" s="39">
        <v>8</v>
      </c>
      <c r="D123" s="39">
        <v>1</v>
      </c>
      <c r="E123" s="39">
        <v>5</v>
      </c>
      <c r="F123" s="39">
        <v>5</v>
      </c>
      <c r="G123" s="39">
        <v>6</v>
      </c>
      <c r="H123" s="39">
        <v>1</v>
      </c>
      <c r="I123" s="39">
        <v>3</v>
      </c>
      <c r="J123" s="40">
        <v>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CE486-EB19-4785-81D3-84BC999E8E2D}">
  <sheetPr codeName="Sheet6"/>
  <dimension ref="A1:AV129"/>
  <sheetViews>
    <sheetView workbookViewId="0"/>
  </sheetViews>
  <sheetFormatPr defaultRowHeight="14.5" x14ac:dyDescent="0.35"/>
  <cols>
    <col min="1" max="1" width="5.7265625" customWidth="1"/>
  </cols>
  <sheetData>
    <row r="1" spans="1:48" x14ac:dyDescent="0.35">
      <c r="A1" s="30" t="s">
        <v>16</v>
      </c>
      <c r="L1" t="s">
        <v>0</v>
      </c>
      <c r="AG1" s="2" t="s">
        <v>30</v>
      </c>
      <c r="AH1" s="2" t="s">
        <v>31</v>
      </c>
      <c r="AI1" s="2" t="s">
        <v>32</v>
      </c>
      <c r="AJ1" s="2" t="s">
        <v>33</v>
      </c>
      <c r="AL1" s="2" t="str">
        <f>B3</f>
        <v>Expect</v>
      </c>
      <c r="AM1" s="2" t="str">
        <f t="shared" ref="AM1:AT1" si="0">C3</f>
        <v>Entertain</v>
      </c>
      <c r="AN1" s="2" t="str">
        <f t="shared" si="0"/>
        <v>Comm</v>
      </c>
      <c r="AO1" s="2" t="str">
        <f t="shared" si="0"/>
        <v>Expert</v>
      </c>
      <c r="AP1" s="2" t="str">
        <f t="shared" si="0"/>
        <v>Motivate</v>
      </c>
      <c r="AQ1" s="2" t="str">
        <f t="shared" si="0"/>
        <v>Caring</v>
      </c>
      <c r="AR1" s="2" t="str">
        <f t="shared" si="0"/>
        <v>Charisma</v>
      </c>
      <c r="AS1" s="2" t="str">
        <f t="shared" si="0"/>
        <v>Passion</v>
      </c>
      <c r="AT1" s="2" t="str">
        <f t="shared" si="0"/>
        <v>Friendly</v>
      </c>
    </row>
    <row r="2" spans="1:48" x14ac:dyDescent="0.35">
      <c r="W2" t="e" cm="1">
        <f t="array" aca="1" ref="W2" ca="1">PCFull(B4:J123,FALSE)</f>
        <v>#NAME?</v>
      </c>
      <c r="AG2" t="e" cm="1">
        <f t="array" aca="1" ref="AG2" ca="1">PCScore(B4:J123,4,,FALSE)</f>
        <v>#NAME?</v>
      </c>
      <c r="AL2" t="e" cm="1">
        <f t="array" aca="1" ref="AL2" ca="1">PCScore(B4:J123,4,FALSE,FALSE)</f>
        <v>#NAME?</v>
      </c>
      <c r="AV2" t="e" cm="1">
        <f t="array" aca="1" ref="AV2" ca="1">PCScore(B4:J123,,FALSE,FALSE)</f>
        <v>#NAME?</v>
      </c>
    </row>
    <row r="3" spans="1:48" x14ac:dyDescent="0.35">
      <c r="A3" s="1"/>
      <c r="B3" s="1" t="s">
        <v>17</v>
      </c>
      <c r="C3" s="1" t="s">
        <v>18</v>
      </c>
      <c r="D3" s="1" t="s">
        <v>19</v>
      </c>
      <c r="E3" s="1" t="s">
        <v>20</v>
      </c>
      <c r="F3" s="1" t="s">
        <v>21</v>
      </c>
      <c r="G3" s="1" t="s">
        <v>22</v>
      </c>
      <c r="H3" s="1" t="s">
        <v>23</v>
      </c>
      <c r="I3" s="1" t="s">
        <v>24</v>
      </c>
      <c r="J3" s="1" t="s">
        <v>25</v>
      </c>
      <c r="L3" t="s">
        <v>1</v>
      </c>
      <c r="W3" s="29"/>
      <c r="X3" s="29"/>
      <c r="Y3" s="29"/>
      <c r="Z3" s="29"/>
      <c r="AA3" s="29"/>
      <c r="AB3" s="29"/>
      <c r="AC3" s="29"/>
      <c r="AD3" s="29"/>
      <c r="AE3" s="29"/>
    </row>
    <row r="4" spans="1:48" x14ac:dyDescent="0.35">
      <c r="A4">
        <v>1</v>
      </c>
      <c r="B4" s="31">
        <v>2</v>
      </c>
      <c r="C4" s="32">
        <v>8</v>
      </c>
      <c r="D4" s="32">
        <v>1</v>
      </c>
      <c r="E4" s="32">
        <v>4</v>
      </c>
      <c r="F4" s="32">
        <v>7</v>
      </c>
      <c r="G4" s="32">
        <v>5</v>
      </c>
      <c r="H4" s="32">
        <v>4</v>
      </c>
      <c r="I4" s="32">
        <v>4</v>
      </c>
      <c r="J4" s="33">
        <v>8</v>
      </c>
      <c r="W4" s="29"/>
      <c r="X4" s="29"/>
      <c r="Y4" s="29"/>
      <c r="Z4" s="29"/>
      <c r="AA4" s="29"/>
      <c r="AB4" s="29"/>
      <c r="AC4" s="29"/>
      <c r="AD4" s="29"/>
      <c r="AE4" s="29"/>
    </row>
    <row r="5" spans="1:48" x14ac:dyDescent="0.35">
      <c r="A5">
        <v>2</v>
      </c>
      <c r="B5" s="34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35">
        <v>6</v>
      </c>
      <c r="M5" t="str">
        <f t="array" ref="M5:U5">B3:J3</f>
        <v>Expect</v>
      </c>
      <c r="N5" t="str">
        <v>Entertain</v>
      </c>
      <c r="O5" t="str">
        <v>Comm</v>
      </c>
      <c r="P5" t="str">
        <v>Expert</v>
      </c>
      <c r="Q5" t="str">
        <v>Motivate</v>
      </c>
      <c r="R5" t="str">
        <v>Caring</v>
      </c>
      <c r="S5" t="str">
        <v>Charisma</v>
      </c>
      <c r="T5" t="str">
        <v>Passion</v>
      </c>
      <c r="U5" t="str">
        <v>Friendly</v>
      </c>
      <c r="W5" s="29"/>
      <c r="X5" s="29"/>
      <c r="Y5" s="29"/>
      <c r="Z5" s="29"/>
      <c r="AA5" s="29"/>
      <c r="AB5" s="29"/>
      <c r="AC5" s="29"/>
      <c r="AD5" s="29"/>
      <c r="AE5" s="29"/>
    </row>
    <row r="6" spans="1:48" x14ac:dyDescent="0.35">
      <c r="A6">
        <v>3</v>
      </c>
      <c r="B6" s="34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35">
        <v>7</v>
      </c>
      <c r="L6" t="s">
        <v>2</v>
      </c>
      <c r="M6" s="3">
        <f>AVERAGE(B4:B123)</f>
        <v>3.7083333333333335</v>
      </c>
      <c r="N6" s="4">
        <f t="shared" ref="N6:U6" si="1">AVERAGE(C4:C123)</f>
        <v>8.1666666666666661</v>
      </c>
      <c r="O6" s="4">
        <f t="shared" si="1"/>
        <v>3.45</v>
      </c>
      <c r="P6" s="4">
        <f t="shared" si="1"/>
        <v>3.3833333333333333</v>
      </c>
      <c r="Q6" s="4">
        <f t="shared" si="1"/>
        <v>6.708333333333333</v>
      </c>
      <c r="R6" s="4">
        <f t="shared" si="1"/>
        <v>6.0083333333333337</v>
      </c>
      <c r="S6" s="4">
        <f t="shared" si="1"/>
        <v>4.8416666666666668</v>
      </c>
      <c r="T6" s="4">
        <f t="shared" si="1"/>
        <v>4.7249999999999996</v>
      </c>
      <c r="U6" s="5">
        <f t="shared" si="1"/>
        <v>7.3</v>
      </c>
      <c r="W6" s="29"/>
      <c r="X6" s="29"/>
      <c r="Y6" s="29"/>
      <c r="Z6" s="29"/>
      <c r="AA6" s="29"/>
      <c r="AB6" s="29"/>
      <c r="AC6" s="29"/>
      <c r="AD6" s="29"/>
      <c r="AE6" s="29"/>
    </row>
    <row r="7" spans="1:48" x14ac:dyDescent="0.35">
      <c r="A7">
        <v>4</v>
      </c>
      <c r="B7" s="34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35">
        <v>7</v>
      </c>
      <c r="L7" t="s">
        <v>3</v>
      </c>
      <c r="M7" s="6">
        <f>_xlfn.STDEV.S(B4:B123)</f>
        <v>1.2662114027786242</v>
      </c>
      <c r="N7">
        <f t="shared" ref="N7:U7" si="2">_xlfn.STDEV.S(C4:C123)</f>
        <v>0.57002629061192933</v>
      </c>
      <c r="O7">
        <f t="shared" si="2"/>
        <v>1.6492932023224043</v>
      </c>
      <c r="P7">
        <f t="shared" si="2"/>
        <v>1.0140469991704575</v>
      </c>
      <c r="Q7">
        <f t="shared" si="2"/>
        <v>0.95614626824273719</v>
      </c>
      <c r="R7">
        <f t="shared" si="2"/>
        <v>1.3688972027952755</v>
      </c>
      <c r="S7">
        <f t="shared" si="2"/>
        <v>2.5895583262266895</v>
      </c>
      <c r="T7">
        <f t="shared" si="2"/>
        <v>0.95233018071950515</v>
      </c>
      <c r="U7" s="7">
        <f t="shared" si="2"/>
        <v>0.58840333734179207</v>
      </c>
      <c r="W7" s="29"/>
      <c r="X7" s="29"/>
      <c r="Y7" s="29"/>
      <c r="Z7" s="29"/>
      <c r="AA7" s="29"/>
      <c r="AB7" s="29"/>
      <c r="AC7" s="29"/>
      <c r="AD7" s="29"/>
      <c r="AE7" s="29"/>
    </row>
    <row r="8" spans="1:48" x14ac:dyDescent="0.35">
      <c r="A8">
        <v>5</v>
      </c>
      <c r="B8" s="34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35">
        <v>7</v>
      </c>
      <c r="L8" t="s">
        <v>4</v>
      </c>
      <c r="M8" s="6">
        <f>SKEW(B4:B123)</f>
        <v>0.13857831473517168</v>
      </c>
      <c r="N8">
        <f t="shared" ref="N8:U8" si="3">SKEW(C4:C123)</f>
        <v>0.55879383518869019</v>
      </c>
      <c r="O8">
        <f t="shared" si="3"/>
        <v>0.60968237468969244</v>
      </c>
      <c r="P8">
        <f t="shared" si="3"/>
        <v>0.25011903407769448</v>
      </c>
      <c r="Q8">
        <f t="shared" si="3"/>
        <v>3.0992568092345463E-2</v>
      </c>
      <c r="R8">
        <f t="shared" si="3"/>
        <v>-0.23512012357640227</v>
      </c>
      <c r="S8">
        <f t="shared" si="3"/>
        <v>4.7501040439116834E-2</v>
      </c>
      <c r="T8">
        <f t="shared" si="3"/>
        <v>-7.3874092896665661E-2</v>
      </c>
      <c r="U8" s="7">
        <f t="shared" si="3"/>
        <v>0.32217223907072601</v>
      </c>
      <c r="W8" s="29"/>
      <c r="X8" s="29"/>
      <c r="Y8" s="29"/>
      <c r="Z8" s="29"/>
      <c r="AA8" s="29"/>
      <c r="AB8" s="29"/>
      <c r="AC8" s="29"/>
      <c r="AD8" s="29"/>
      <c r="AE8" s="29"/>
    </row>
    <row r="9" spans="1:48" x14ac:dyDescent="0.35">
      <c r="A9">
        <v>6</v>
      </c>
      <c r="B9" s="34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35">
        <v>7</v>
      </c>
      <c r="L9" t="s">
        <v>5</v>
      </c>
      <c r="M9" s="8">
        <f>KURT(B4:B123)</f>
        <v>-7.5087531931202989E-2</v>
      </c>
      <c r="N9" s="9">
        <f t="shared" ref="N9:U9" si="4">KURT(C4:C123)</f>
        <v>1.2245729768528379</v>
      </c>
      <c r="O9" s="9">
        <f t="shared" si="4"/>
        <v>-0.37097323594953835</v>
      </c>
      <c r="P9" s="9">
        <f t="shared" si="4"/>
        <v>0.79048099823017459</v>
      </c>
      <c r="Q9" s="9">
        <f t="shared" si="4"/>
        <v>-9.1985537444213339E-2</v>
      </c>
      <c r="R9" s="9">
        <f t="shared" si="4"/>
        <v>-0.42617618904263521</v>
      </c>
      <c r="S9" s="9">
        <f t="shared" si="4"/>
        <v>-0.92188768731537785</v>
      </c>
      <c r="T9" s="9">
        <f t="shared" si="4"/>
        <v>-0.24984145123189316</v>
      </c>
      <c r="U9" s="10">
        <f t="shared" si="4"/>
        <v>0.13488543363239947</v>
      </c>
      <c r="W9" s="29"/>
      <c r="X9" s="29"/>
      <c r="Y9" s="29"/>
      <c r="Z9" s="29"/>
      <c r="AA9" s="29"/>
      <c r="AB9" s="29"/>
      <c r="AC9" s="29"/>
      <c r="AD9" s="29"/>
      <c r="AE9" s="29"/>
    </row>
    <row r="10" spans="1:48" x14ac:dyDescent="0.35">
      <c r="A10">
        <v>7</v>
      </c>
      <c r="B10" s="34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35">
        <v>7</v>
      </c>
      <c r="W10" s="29"/>
      <c r="X10" s="29"/>
      <c r="Y10" s="29"/>
      <c r="Z10" s="29"/>
      <c r="AA10" s="29"/>
      <c r="AB10" s="29"/>
      <c r="AC10" s="29"/>
      <c r="AD10" s="29"/>
      <c r="AE10" s="29"/>
    </row>
    <row r="11" spans="1:48" x14ac:dyDescent="0.35">
      <c r="A11">
        <v>8</v>
      </c>
      <c r="B11" s="34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35">
        <v>7</v>
      </c>
      <c r="L11" t="s">
        <v>15</v>
      </c>
      <c r="W11" s="29"/>
      <c r="X11" s="29"/>
      <c r="Y11" s="29"/>
      <c r="Z11" s="29"/>
      <c r="AA11" s="29"/>
      <c r="AB11" s="29"/>
      <c r="AC11" s="29"/>
      <c r="AD11" s="29"/>
      <c r="AE11" s="29"/>
    </row>
    <row r="12" spans="1:48" x14ac:dyDescent="0.35">
      <c r="A12">
        <v>9</v>
      </c>
      <c r="B12" s="34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35">
        <v>7</v>
      </c>
    </row>
    <row r="13" spans="1:48" x14ac:dyDescent="0.35">
      <c r="A13">
        <v>10</v>
      </c>
      <c r="B13" s="34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35">
        <v>8</v>
      </c>
      <c r="M13" t="str">
        <f t="array" ref="M13:U13">B3:J3</f>
        <v>Expect</v>
      </c>
      <c r="N13" t="str">
        <v>Entertain</v>
      </c>
      <c r="O13" t="str">
        <v>Comm</v>
      </c>
      <c r="P13" t="str">
        <v>Expert</v>
      </c>
      <c r="Q13" t="str">
        <v>Motivate</v>
      </c>
      <c r="R13" t="str">
        <v>Caring</v>
      </c>
      <c r="S13" t="str">
        <v>Charisma</v>
      </c>
      <c r="T13" t="str">
        <v>Passion</v>
      </c>
      <c r="U13" t="str">
        <v>Friendly</v>
      </c>
    </row>
    <row r="14" spans="1:48" x14ac:dyDescent="0.35">
      <c r="A14">
        <v>11</v>
      </c>
      <c r="B14" s="34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35">
        <v>8</v>
      </c>
      <c r="L14" t="str">
        <f t="array" ref="L14:L22">TRANSPOSE(B3:J3)</f>
        <v>Expect</v>
      </c>
      <c r="M14" s="3" t="e">
        <f t="array" aca="1" ref="M14:U22" ca="1">COV(B4:J123)</f>
        <v>#NAME?</v>
      </c>
      <c r="N14" s="4" t="e">
        <f ca="1"/>
        <v>#NAME?</v>
      </c>
      <c r="O14" s="4" t="e">
        <f ca="1"/>
        <v>#NAME?</v>
      </c>
      <c r="P14" s="4" t="e">
        <f ca="1"/>
        <v>#NAME?</v>
      </c>
      <c r="Q14" s="4" t="e">
        <f ca="1"/>
        <v>#NAME?</v>
      </c>
      <c r="R14" s="4" t="e">
        <f ca="1"/>
        <v>#NAME?</v>
      </c>
      <c r="S14" s="4" t="e">
        <f ca="1"/>
        <v>#NAME?</v>
      </c>
      <c r="T14" s="4" t="e">
        <f ca="1"/>
        <v>#NAME?</v>
      </c>
      <c r="U14" s="5" t="e">
        <f ca="1"/>
        <v>#NAME?</v>
      </c>
    </row>
    <row r="15" spans="1:48" x14ac:dyDescent="0.35">
      <c r="A15">
        <v>12</v>
      </c>
      <c r="B15" s="34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35">
        <v>9</v>
      </c>
      <c r="L15" t="str">
        <v>Entertain</v>
      </c>
      <c r="M15" s="6" t="e">
        <f ca="1"/>
        <v>#NAME?</v>
      </c>
      <c r="N15" t="e">
        <f ca="1"/>
        <v>#NAME?</v>
      </c>
      <c r="O15" t="e">
        <f ca="1"/>
        <v>#NAME?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U15" s="7" t="e">
        <f ca="1"/>
        <v>#NAME?</v>
      </c>
    </row>
    <row r="16" spans="1:48" x14ac:dyDescent="0.35">
      <c r="A16">
        <v>13</v>
      </c>
      <c r="B16" s="34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35">
        <v>6</v>
      </c>
      <c r="L16" t="str">
        <v>Comm</v>
      </c>
      <c r="M16" s="6" t="e">
        <f ca="1"/>
        <v>#NAME?</v>
      </c>
      <c r="N16" t="e">
        <f ca="1"/>
        <v>#NAME?</v>
      </c>
      <c r="O16" t="e">
        <f ca="1"/>
        <v>#NAME?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U16" s="7" t="e">
        <f ca="1"/>
        <v>#NAME?</v>
      </c>
    </row>
    <row r="17" spans="1:21" x14ac:dyDescent="0.35">
      <c r="A17">
        <v>14</v>
      </c>
      <c r="B17" s="34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35">
        <v>7</v>
      </c>
      <c r="L17" t="str">
        <v>Expert</v>
      </c>
      <c r="M17" s="6" t="e">
        <f ca="1"/>
        <v>#NAME?</v>
      </c>
      <c r="N17" t="e">
        <f ca="1"/>
        <v>#NAME?</v>
      </c>
      <c r="O17" t="e">
        <f ca="1"/>
        <v>#NAME?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U17" s="7" t="e">
        <f ca="1"/>
        <v>#NAME?</v>
      </c>
    </row>
    <row r="18" spans="1:21" x14ac:dyDescent="0.35">
      <c r="A18">
        <v>15</v>
      </c>
      <c r="B18" s="34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35">
        <v>7</v>
      </c>
      <c r="L18" t="str">
        <v>Motivate</v>
      </c>
      <c r="M18" s="6" t="e">
        <f ca="1"/>
        <v>#NAME?</v>
      </c>
      <c r="N18" t="e">
        <f ca="1"/>
        <v>#NAME?</v>
      </c>
      <c r="O18" t="e">
        <f ca="1"/>
        <v>#NAME?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U18" s="7" t="e">
        <f ca="1"/>
        <v>#NAME?</v>
      </c>
    </row>
    <row r="19" spans="1:21" x14ac:dyDescent="0.35">
      <c r="A19">
        <v>16</v>
      </c>
      <c r="B19" s="34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35">
        <v>7</v>
      </c>
      <c r="L19" t="str">
        <v>Caring</v>
      </c>
      <c r="M19" s="6" t="e">
        <f ca="1"/>
        <v>#NAME?</v>
      </c>
      <c r="N19" t="e">
        <f ca="1"/>
        <v>#NAME?</v>
      </c>
      <c r="O19" t="e">
        <f ca="1"/>
        <v>#NAME?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s="7" t="e">
        <f ca="1"/>
        <v>#NAME?</v>
      </c>
    </row>
    <row r="20" spans="1:21" x14ac:dyDescent="0.35">
      <c r="A20">
        <v>17</v>
      </c>
      <c r="B20" s="34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35">
        <v>7</v>
      </c>
      <c r="L20" t="str">
        <v>Charisma</v>
      </c>
      <c r="M20" s="6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7" t="e">
        <f ca="1"/>
        <v>#NAME?</v>
      </c>
    </row>
    <row r="21" spans="1:21" x14ac:dyDescent="0.35">
      <c r="A21">
        <v>18</v>
      </c>
      <c r="B21" s="34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35">
        <v>7</v>
      </c>
      <c r="L21" t="str">
        <v>Passion</v>
      </c>
      <c r="M21" s="6" t="e">
        <f ca="1"/>
        <v>#NAME?</v>
      </c>
      <c r="N21" t="e">
        <f ca="1"/>
        <v>#NAME?</v>
      </c>
      <c r="O21" t="e">
        <f ca="1"/>
        <v>#NAME?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s="7" t="e">
        <f ca="1"/>
        <v>#NAME?</v>
      </c>
    </row>
    <row r="22" spans="1:21" x14ac:dyDescent="0.35">
      <c r="A22">
        <v>19</v>
      </c>
      <c r="B22" s="34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35">
        <v>9</v>
      </c>
      <c r="L22" t="str">
        <v>Friendly</v>
      </c>
      <c r="M22" s="8" t="e">
        <f ca="1"/>
        <v>#NAME?</v>
      </c>
      <c r="N22" s="9" t="e">
        <f ca="1"/>
        <v>#NAME?</v>
      </c>
      <c r="O22" s="9" t="e">
        <f ca="1"/>
        <v>#NAME?</v>
      </c>
      <c r="P22" s="9" t="e">
        <f ca="1"/>
        <v>#NAME?</v>
      </c>
      <c r="Q22" s="9" t="e">
        <f ca="1"/>
        <v>#NAME?</v>
      </c>
      <c r="R22" s="9" t="e">
        <f ca="1"/>
        <v>#NAME?</v>
      </c>
      <c r="S22" s="9" t="e">
        <f ca="1"/>
        <v>#NAME?</v>
      </c>
      <c r="T22" s="9" t="e">
        <f ca="1"/>
        <v>#NAME?</v>
      </c>
      <c r="U22" s="10" t="e">
        <f ca="1"/>
        <v>#NAME?</v>
      </c>
    </row>
    <row r="23" spans="1:21" x14ac:dyDescent="0.35">
      <c r="A23">
        <v>20</v>
      </c>
      <c r="B23" s="34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35">
        <v>7</v>
      </c>
    </row>
    <row r="24" spans="1:21" x14ac:dyDescent="0.35">
      <c r="A24">
        <v>21</v>
      </c>
      <c r="B24" s="34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35">
        <v>8</v>
      </c>
      <c r="L24" t="s">
        <v>7</v>
      </c>
    </row>
    <row r="25" spans="1:21" x14ac:dyDescent="0.35">
      <c r="A25">
        <v>22</v>
      </c>
      <c r="B25" s="34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35">
        <v>7</v>
      </c>
    </row>
    <row r="26" spans="1:21" x14ac:dyDescent="0.35">
      <c r="A26">
        <v>23</v>
      </c>
      <c r="B26" s="34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35">
        <v>7</v>
      </c>
      <c r="M26" s="11" t="e">
        <f t="array" aca="1" ref="M26:U35" ca="1">eVECTORS(M14:U22,100,FALSE)</f>
        <v>#NAME?</v>
      </c>
      <c r="N26" s="12" t="e">
        <f ca="1"/>
        <v>#NAME?</v>
      </c>
      <c r="O26" s="12" t="e">
        <f ca="1"/>
        <v>#NAME?</v>
      </c>
      <c r="P26" s="12" t="e">
        <f ca="1"/>
        <v>#NAME?</v>
      </c>
      <c r="Q26" s="12" t="e">
        <f ca="1"/>
        <v>#NAME?</v>
      </c>
      <c r="R26" s="12" t="e">
        <f ca="1"/>
        <v>#NAME?</v>
      </c>
      <c r="S26" s="12" t="e">
        <f ca="1"/>
        <v>#NAME?</v>
      </c>
      <c r="T26" s="12" t="e">
        <f ca="1"/>
        <v>#NAME?</v>
      </c>
      <c r="U26" s="13" t="e">
        <f ca="1"/>
        <v>#NAME?</v>
      </c>
    </row>
    <row r="27" spans="1:21" x14ac:dyDescent="0.35">
      <c r="A27">
        <v>24</v>
      </c>
      <c r="B27" s="34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35">
        <v>8</v>
      </c>
      <c r="M27" s="6" t="e">
        <f ca="1"/>
        <v>#NAME?</v>
      </c>
      <c r="N27" t="e">
        <f ca="1"/>
        <v>#NAME?</v>
      </c>
      <c r="O27" t="e">
        <f ca="1"/>
        <v>#NAME?</v>
      </c>
      <c r="P27" t="e">
        <f ca="1"/>
        <v>#NAME?</v>
      </c>
      <c r="Q27" t="e">
        <f ca="1"/>
        <v>#NAME?</v>
      </c>
      <c r="R27" t="e">
        <f ca="1"/>
        <v>#NAME?</v>
      </c>
      <c r="S27" t="e">
        <f ca="1"/>
        <v>#NAME?</v>
      </c>
      <c r="T27" t="e">
        <f ca="1"/>
        <v>#NAME?</v>
      </c>
      <c r="U27" s="7" t="e">
        <f ca="1"/>
        <v>#NAME?</v>
      </c>
    </row>
    <row r="28" spans="1:21" x14ac:dyDescent="0.35">
      <c r="A28">
        <v>25</v>
      </c>
      <c r="B28" s="34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35">
        <v>8</v>
      </c>
      <c r="M28" s="6" t="e">
        <f ca="1"/>
        <v>#NAME?</v>
      </c>
      <c r="N28" t="e">
        <f ca="1"/>
        <v>#NAME?</v>
      </c>
      <c r="O28" t="e">
        <f ca="1"/>
        <v>#NAME?</v>
      </c>
      <c r="P28" t="e">
        <f ca="1"/>
        <v>#NAME?</v>
      </c>
      <c r="Q28" t="e">
        <f ca="1"/>
        <v>#NAME?</v>
      </c>
      <c r="R28" t="e">
        <f ca="1"/>
        <v>#NAME?</v>
      </c>
      <c r="S28" t="e">
        <f ca="1"/>
        <v>#NAME?</v>
      </c>
      <c r="T28" t="e">
        <f ca="1"/>
        <v>#NAME?</v>
      </c>
      <c r="U28" s="7" t="e">
        <f ca="1"/>
        <v>#NAME?</v>
      </c>
    </row>
    <row r="29" spans="1:21" x14ac:dyDescent="0.35">
      <c r="A29">
        <v>26</v>
      </c>
      <c r="B29" s="34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35">
        <v>7</v>
      </c>
      <c r="M29" s="6" t="e">
        <f ca="1"/>
        <v>#NAME?</v>
      </c>
      <c r="N29" t="e">
        <f ca="1"/>
        <v>#NAME?</v>
      </c>
      <c r="O29" t="e">
        <f ca="1"/>
        <v>#NAME?</v>
      </c>
      <c r="P29" t="e">
        <f ca="1"/>
        <v>#NAME?</v>
      </c>
      <c r="Q29" t="e">
        <f ca="1"/>
        <v>#NAME?</v>
      </c>
      <c r="R29" t="e">
        <f ca="1"/>
        <v>#NAME?</v>
      </c>
      <c r="S29" t="e">
        <f ca="1"/>
        <v>#NAME?</v>
      </c>
      <c r="T29" t="e">
        <f ca="1"/>
        <v>#NAME?</v>
      </c>
      <c r="U29" s="7" t="e">
        <f ca="1"/>
        <v>#NAME?</v>
      </c>
    </row>
    <row r="30" spans="1:21" x14ac:dyDescent="0.35">
      <c r="A30">
        <v>27</v>
      </c>
      <c r="B30" s="34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35">
        <v>7</v>
      </c>
      <c r="M30" s="6" t="e">
        <f ca="1"/>
        <v>#NAME?</v>
      </c>
      <c r="N30" t="e">
        <f ca="1"/>
        <v>#NAME?</v>
      </c>
      <c r="O30" t="e">
        <f ca="1"/>
        <v>#NAME?</v>
      </c>
      <c r="P30" t="e">
        <f ca="1"/>
        <v>#NAME?</v>
      </c>
      <c r="Q30" t="e">
        <f ca="1"/>
        <v>#NAME?</v>
      </c>
      <c r="R30" t="e">
        <f ca="1"/>
        <v>#NAME?</v>
      </c>
      <c r="S30" t="e">
        <f ca="1"/>
        <v>#NAME?</v>
      </c>
      <c r="T30" t="e">
        <f ca="1"/>
        <v>#NAME?</v>
      </c>
      <c r="U30" s="7" t="e">
        <f ca="1"/>
        <v>#NAME?</v>
      </c>
    </row>
    <row r="31" spans="1:21" x14ac:dyDescent="0.35">
      <c r="A31">
        <v>28</v>
      </c>
      <c r="B31" s="34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35">
        <v>8</v>
      </c>
      <c r="M31" s="6" t="e">
        <f ca="1"/>
        <v>#NAME?</v>
      </c>
      <c r="N31" t="e">
        <f ca="1"/>
        <v>#NAME?</v>
      </c>
      <c r="O31" t="e">
        <f ca="1"/>
        <v>#NAME?</v>
      </c>
      <c r="P31" t="e">
        <f ca="1"/>
        <v>#NAME?</v>
      </c>
      <c r="Q31" t="e">
        <f ca="1"/>
        <v>#NAME?</v>
      </c>
      <c r="R31" t="e">
        <f ca="1"/>
        <v>#NAME?</v>
      </c>
      <c r="S31" t="e">
        <f ca="1"/>
        <v>#NAME?</v>
      </c>
      <c r="T31" t="e">
        <f ca="1"/>
        <v>#NAME?</v>
      </c>
      <c r="U31" s="7" t="e">
        <f ca="1"/>
        <v>#NAME?</v>
      </c>
    </row>
    <row r="32" spans="1:21" x14ac:dyDescent="0.35">
      <c r="A32">
        <v>29</v>
      </c>
      <c r="B32" s="34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35">
        <v>7</v>
      </c>
      <c r="M32" s="6" t="e">
        <f ca="1"/>
        <v>#NAME?</v>
      </c>
      <c r="N32" t="e">
        <f ca="1"/>
        <v>#NAME?</v>
      </c>
      <c r="O32" t="e">
        <f ca="1"/>
        <v>#NAME?</v>
      </c>
      <c r="P32" t="e">
        <f ca="1"/>
        <v>#NAME?</v>
      </c>
      <c r="Q32" t="e">
        <f ca="1"/>
        <v>#NAME?</v>
      </c>
      <c r="R32" t="e">
        <f ca="1"/>
        <v>#NAME?</v>
      </c>
      <c r="S32" t="e">
        <f ca="1"/>
        <v>#NAME?</v>
      </c>
      <c r="T32" t="e">
        <f ca="1"/>
        <v>#NAME?</v>
      </c>
      <c r="U32" s="7" t="e">
        <f ca="1"/>
        <v>#NAME?</v>
      </c>
    </row>
    <row r="33" spans="1:21" x14ac:dyDescent="0.35">
      <c r="A33">
        <v>30</v>
      </c>
      <c r="B33" s="34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35">
        <v>8</v>
      </c>
      <c r="M33" s="6" t="e">
        <f ca="1"/>
        <v>#NAME?</v>
      </c>
      <c r="N33" t="e">
        <f ca="1"/>
        <v>#NAME?</v>
      </c>
      <c r="O33" t="e">
        <f ca="1"/>
        <v>#NAME?</v>
      </c>
      <c r="P33" t="e">
        <f ca="1"/>
        <v>#NAME?</v>
      </c>
      <c r="Q33" t="e">
        <f ca="1"/>
        <v>#NAME?</v>
      </c>
      <c r="R33" t="e">
        <f ca="1"/>
        <v>#NAME?</v>
      </c>
      <c r="S33" t="e">
        <f ca="1"/>
        <v>#NAME?</v>
      </c>
      <c r="T33" t="e">
        <f ca="1"/>
        <v>#NAME?</v>
      </c>
      <c r="U33" s="7" t="e">
        <f ca="1"/>
        <v>#NAME?</v>
      </c>
    </row>
    <row r="34" spans="1:21" x14ac:dyDescent="0.35">
      <c r="A34">
        <v>31</v>
      </c>
      <c r="B34" s="34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35">
        <v>6</v>
      </c>
      <c r="M34" s="6" t="e">
        <f ca="1"/>
        <v>#NAME?</v>
      </c>
      <c r="N34" t="e">
        <f ca="1"/>
        <v>#NAME?</v>
      </c>
      <c r="O34" t="e">
        <f ca="1"/>
        <v>#NAME?</v>
      </c>
      <c r="P34" t="e">
        <f ca="1"/>
        <v>#NAME?</v>
      </c>
      <c r="Q34" t="e">
        <f ca="1"/>
        <v>#NAME?</v>
      </c>
      <c r="R34" t="e">
        <f ca="1"/>
        <v>#NAME?</v>
      </c>
      <c r="S34" t="e">
        <f ca="1"/>
        <v>#NAME?</v>
      </c>
      <c r="T34" t="e">
        <f ca="1"/>
        <v>#NAME?</v>
      </c>
      <c r="U34" s="7" t="e">
        <f ca="1"/>
        <v>#NAME?</v>
      </c>
    </row>
    <row r="35" spans="1:21" x14ac:dyDescent="0.35">
      <c r="A35">
        <v>32</v>
      </c>
      <c r="B35" s="34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35">
        <v>7</v>
      </c>
      <c r="M35" s="8" t="e">
        <f ca="1"/>
        <v>#NAME?</v>
      </c>
      <c r="N35" s="9" t="e">
        <f ca="1"/>
        <v>#NAME?</v>
      </c>
      <c r="O35" s="9" t="e">
        <f ca="1"/>
        <v>#NAME?</v>
      </c>
      <c r="P35" s="9" t="e">
        <f ca="1"/>
        <v>#NAME?</v>
      </c>
      <c r="Q35" s="9" t="e">
        <f ca="1"/>
        <v>#NAME?</v>
      </c>
      <c r="R35" s="9" t="e">
        <f ca="1"/>
        <v>#NAME?</v>
      </c>
      <c r="S35" s="9" t="e">
        <f ca="1"/>
        <v>#NAME?</v>
      </c>
      <c r="T35" s="9" t="e">
        <f ca="1"/>
        <v>#NAME?</v>
      </c>
      <c r="U35" s="10" t="e">
        <f ca="1"/>
        <v>#NAME?</v>
      </c>
    </row>
    <row r="36" spans="1:21" x14ac:dyDescent="0.35">
      <c r="A36">
        <v>33</v>
      </c>
      <c r="B36" s="34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35">
        <v>6</v>
      </c>
    </row>
    <row r="37" spans="1:21" x14ac:dyDescent="0.35">
      <c r="A37">
        <v>34</v>
      </c>
      <c r="B37" s="34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35">
        <v>8</v>
      </c>
      <c r="L37" t="s">
        <v>8</v>
      </c>
    </row>
    <row r="38" spans="1:21" x14ac:dyDescent="0.35">
      <c r="A38">
        <v>35</v>
      </c>
      <c r="B38" s="34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35">
        <v>7</v>
      </c>
    </row>
    <row r="39" spans="1:21" x14ac:dyDescent="0.35">
      <c r="A39">
        <v>36</v>
      </c>
      <c r="B39" s="34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35">
        <v>7</v>
      </c>
      <c r="M39" s="14" t="s">
        <v>9</v>
      </c>
      <c r="N39" s="14" t="s">
        <v>10</v>
      </c>
      <c r="O39" s="14" t="s">
        <v>11</v>
      </c>
    </row>
    <row r="40" spans="1:21" x14ac:dyDescent="0.35">
      <c r="A40">
        <v>37</v>
      </c>
      <c r="B40" s="34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35">
        <v>7</v>
      </c>
      <c r="M40" s="3" t="e">
        <f t="array" aca="1" ref="M40:M48" ca="1">TRANSPOSE(M26:U26)</f>
        <v>#NAME?</v>
      </c>
      <c r="N40" s="15" t="e">
        <f ca="1">M40/M$49</f>
        <v>#NAME?</v>
      </c>
      <c r="O40" s="16" t="e">
        <f ca="1">N40</f>
        <v>#NAME?</v>
      </c>
    </row>
    <row r="41" spans="1:21" x14ac:dyDescent="0.35">
      <c r="A41">
        <v>38</v>
      </c>
      <c r="B41" s="34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35">
        <v>7</v>
      </c>
      <c r="M41" s="6" t="e">
        <f ca="1"/>
        <v>#NAME?</v>
      </c>
      <c r="N41" s="17" t="e">
        <f t="shared" ref="N41:N48" ca="1" si="5">M41/M$49</f>
        <v>#NAME?</v>
      </c>
      <c r="O41" s="18" t="e">
        <f ca="1">O40+N41</f>
        <v>#NAME?</v>
      </c>
    </row>
    <row r="42" spans="1:21" x14ac:dyDescent="0.35">
      <c r="A42">
        <v>39</v>
      </c>
      <c r="B42" s="34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35">
        <v>8</v>
      </c>
      <c r="M42" s="6" t="e">
        <f ca="1"/>
        <v>#NAME?</v>
      </c>
      <c r="N42" s="17" t="e">
        <f t="shared" ca="1" si="5"/>
        <v>#NAME?</v>
      </c>
      <c r="O42" s="18" t="e">
        <f t="shared" ref="O42:O48" ca="1" si="6">O41+N42</f>
        <v>#NAME?</v>
      </c>
    </row>
    <row r="43" spans="1:21" x14ac:dyDescent="0.35">
      <c r="A43">
        <v>40</v>
      </c>
      <c r="B43" s="34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35">
        <v>7</v>
      </c>
      <c r="M43" s="6" t="e">
        <f ca="1"/>
        <v>#NAME?</v>
      </c>
      <c r="N43" s="17" t="e">
        <f t="shared" ca="1" si="5"/>
        <v>#NAME?</v>
      </c>
      <c r="O43" s="18" t="e">
        <f t="shared" ca="1" si="6"/>
        <v>#NAME?</v>
      </c>
    </row>
    <row r="44" spans="1:21" x14ac:dyDescent="0.35">
      <c r="A44">
        <v>41</v>
      </c>
      <c r="B44" s="34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35">
        <v>7</v>
      </c>
      <c r="M44" s="6" t="e">
        <f ca="1"/>
        <v>#NAME?</v>
      </c>
      <c r="N44" s="17" t="e">
        <f t="shared" ca="1" si="5"/>
        <v>#NAME?</v>
      </c>
      <c r="O44" s="18" t="e">
        <f t="shared" ca="1" si="6"/>
        <v>#NAME?</v>
      </c>
    </row>
    <row r="45" spans="1:21" x14ac:dyDescent="0.35">
      <c r="A45">
        <v>42</v>
      </c>
      <c r="B45" s="34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35">
        <v>7</v>
      </c>
      <c r="M45" s="6" t="e">
        <f ca="1"/>
        <v>#NAME?</v>
      </c>
      <c r="N45" s="17" t="e">
        <f t="shared" ca="1" si="5"/>
        <v>#NAME?</v>
      </c>
      <c r="O45" s="18" t="e">
        <f t="shared" ca="1" si="6"/>
        <v>#NAME?</v>
      </c>
    </row>
    <row r="46" spans="1:21" x14ac:dyDescent="0.35">
      <c r="A46">
        <v>43</v>
      </c>
      <c r="B46" s="34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35">
        <v>8</v>
      </c>
      <c r="M46" s="6" t="e">
        <f ca="1"/>
        <v>#NAME?</v>
      </c>
      <c r="N46" s="17" t="e">
        <f t="shared" ca="1" si="5"/>
        <v>#NAME?</v>
      </c>
      <c r="O46" s="18" t="e">
        <f t="shared" ca="1" si="6"/>
        <v>#NAME?</v>
      </c>
    </row>
    <row r="47" spans="1:21" x14ac:dyDescent="0.35">
      <c r="A47">
        <v>44</v>
      </c>
      <c r="B47" s="34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35">
        <v>8</v>
      </c>
      <c r="M47" s="6" t="e">
        <f ca="1"/>
        <v>#NAME?</v>
      </c>
      <c r="N47" s="17" t="e">
        <f t="shared" ca="1" si="5"/>
        <v>#NAME?</v>
      </c>
      <c r="O47" s="18" t="e">
        <f t="shared" ca="1" si="6"/>
        <v>#NAME?</v>
      </c>
    </row>
    <row r="48" spans="1:21" x14ac:dyDescent="0.35">
      <c r="A48">
        <v>45</v>
      </c>
      <c r="B48" s="34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35">
        <v>8</v>
      </c>
      <c r="M48" s="8" t="e">
        <f ca="1"/>
        <v>#NAME?</v>
      </c>
      <c r="N48" s="19" t="e">
        <f t="shared" ca="1" si="5"/>
        <v>#NAME?</v>
      </c>
      <c r="O48" s="20" t="e">
        <f t="shared" ca="1" si="6"/>
        <v>#NAME?</v>
      </c>
    </row>
    <row r="49" spans="1:19" x14ac:dyDescent="0.35">
      <c r="A49">
        <v>46</v>
      </c>
      <c r="B49" s="34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35">
        <v>8</v>
      </c>
      <c r="M49" t="e">
        <f ca="1">SUM(M40:M48)</f>
        <v>#NAME?</v>
      </c>
    </row>
    <row r="50" spans="1:19" x14ac:dyDescent="0.35">
      <c r="A50">
        <v>47</v>
      </c>
      <c r="B50" s="34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35">
        <v>7</v>
      </c>
    </row>
    <row r="51" spans="1:19" x14ac:dyDescent="0.35">
      <c r="A51">
        <v>48</v>
      </c>
      <c r="B51" s="34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35">
        <v>8</v>
      </c>
      <c r="L51" t="s">
        <v>14</v>
      </c>
    </row>
    <row r="52" spans="1:19" x14ac:dyDescent="0.35">
      <c r="A52">
        <v>49</v>
      </c>
      <c r="B52" s="34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35">
        <v>8</v>
      </c>
    </row>
    <row r="53" spans="1:19" x14ac:dyDescent="0.35">
      <c r="A53">
        <v>50</v>
      </c>
      <c r="B53" s="34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35">
        <v>8</v>
      </c>
      <c r="M53">
        <v>1</v>
      </c>
      <c r="N53">
        <f>M53+1</f>
        <v>2</v>
      </c>
      <c r="O53">
        <f t="shared" ref="O53:P53" si="7">N53+1</f>
        <v>3</v>
      </c>
      <c r="P53">
        <f t="shared" si="7"/>
        <v>4</v>
      </c>
      <c r="R53" t="s">
        <v>12</v>
      </c>
      <c r="S53" t="s">
        <v>13</v>
      </c>
    </row>
    <row r="54" spans="1:19" x14ac:dyDescent="0.35">
      <c r="A54">
        <v>51</v>
      </c>
      <c r="B54" s="34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35">
        <v>7</v>
      </c>
      <c r="L54" t="str">
        <f t="array" ref="L54:L62">TRANSPOSE(B3:J3)</f>
        <v>Expect</v>
      </c>
      <c r="M54" s="3" t="e">
        <f t="array" ref="M54:P62" ca="1">M27:P35</f>
        <v>#NAME?</v>
      </c>
      <c r="N54" s="25" t="e">
        <f ca="1"/>
        <v>#NAME?</v>
      </c>
      <c r="O54" s="25" t="e">
        <f ca="1"/>
        <v>#NAME?</v>
      </c>
      <c r="P54" s="5" t="e">
        <f ca="1"/>
        <v>#NAME?</v>
      </c>
      <c r="R54" s="21" t="e">
        <f ca="1">SUMSQ(M54:P54)</f>
        <v>#NAME?</v>
      </c>
      <c r="S54" s="21" t="e">
        <f ca="1">1-R54</f>
        <v>#NAME?</v>
      </c>
    </row>
    <row r="55" spans="1:19" x14ac:dyDescent="0.35">
      <c r="A55">
        <v>52</v>
      </c>
      <c r="B55" s="34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35">
        <v>8</v>
      </c>
      <c r="L55" t="str">
        <v>Entertain</v>
      </c>
      <c r="M55" s="6" t="e">
        <f ca="1"/>
        <v>#NAME?</v>
      </c>
      <c r="N55" t="e">
        <f ca="1"/>
        <v>#NAME?</v>
      </c>
      <c r="O55" t="e">
        <f ca="1"/>
        <v>#NAME?</v>
      </c>
      <c r="P55" s="7" t="e">
        <f ca="1"/>
        <v>#NAME?</v>
      </c>
      <c r="R55" s="22" t="e">
        <f t="shared" ref="R55:R62" ca="1" si="8">SUMSQ(M55:P55)</f>
        <v>#NAME?</v>
      </c>
      <c r="S55" s="22" t="e">
        <f t="shared" ref="S55:S62" ca="1" si="9">1-R55</f>
        <v>#NAME?</v>
      </c>
    </row>
    <row r="56" spans="1:19" x14ac:dyDescent="0.35">
      <c r="A56">
        <v>53</v>
      </c>
      <c r="B56" s="34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35">
        <v>7</v>
      </c>
      <c r="L56" t="str">
        <v>Comm</v>
      </c>
      <c r="M56" s="24" t="e">
        <f ca="1"/>
        <v>#NAME?</v>
      </c>
      <c r="N56" t="e">
        <f ca="1"/>
        <v>#NAME?</v>
      </c>
      <c r="O56" t="e">
        <f ca="1"/>
        <v>#NAME?</v>
      </c>
      <c r="P56" s="28" t="e">
        <f ca="1"/>
        <v>#NAME?</v>
      </c>
      <c r="R56" s="22" t="e">
        <f t="shared" ca="1" si="8"/>
        <v>#NAME?</v>
      </c>
      <c r="S56" s="22" t="e">
        <f t="shared" ca="1" si="9"/>
        <v>#NAME?</v>
      </c>
    </row>
    <row r="57" spans="1:19" x14ac:dyDescent="0.35">
      <c r="A57">
        <v>54</v>
      </c>
      <c r="B57" s="34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35">
        <v>7</v>
      </c>
      <c r="L57" t="str">
        <v>Expert</v>
      </c>
      <c r="M57" s="6" t="e">
        <f ca="1"/>
        <v>#NAME?</v>
      </c>
      <c r="N57" t="e">
        <f ca="1"/>
        <v>#NAME?</v>
      </c>
      <c r="O57" t="e">
        <f ca="1"/>
        <v>#NAME?</v>
      </c>
      <c r="P57" s="28" t="e">
        <f ca="1"/>
        <v>#NAME?</v>
      </c>
      <c r="R57" s="22" t="e">
        <f t="shared" ca="1" si="8"/>
        <v>#NAME?</v>
      </c>
      <c r="S57" s="22" t="e">
        <f t="shared" ca="1" si="9"/>
        <v>#NAME?</v>
      </c>
    </row>
    <row r="58" spans="1:19" x14ac:dyDescent="0.35">
      <c r="A58">
        <v>55</v>
      </c>
      <c r="B58" s="34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35">
        <v>8</v>
      </c>
      <c r="L58" t="str">
        <v>Motivate</v>
      </c>
      <c r="M58" s="6" t="e">
        <f ca="1"/>
        <v>#NAME?</v>
      </c>
      <c r="N58" t="e">
        <f ca="1"/>
        <v>#NAME?</v>
      </c>
      <c r="O58" t="e">
        <f ca="1"/>
        <v>#NAME?</v>
      </c>
      <c r="P58" s="7" t="e">
        <f ca="1"/>
        <v>#NAME?</v>
      </c>
      <c r="R58" s="22" t="e">
        <f t="shared" ca="1" si="8"/>
        <v>#NAME?</v>
      </c>
      <c r="S58" s="22" t="e">
        <f t="shared" ca="1" si="9"/>
        <v>#NAME?</v>
      </c>
    </row>
    <row r="59" spans="1:19" x14ac:dyDescent="0.35">
      <c r="A59">
        <v>56</v>
      </c>
      <c r="B59" s="34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35">
        <v>7</v>
      </c>
      <c r="L59" t="str">
        <v>Caring</v>
      </c>
      <c r="M59" s="6" t="e">
        <f ca="1"/>
        <v>#NAME?</v>
      </c>
      <c r="N59" s="26" t="e">
        <f ca="1"/>
        <v>#NAME?</v>
      </c>
      <c r="O59" s="26" t="e">
        <f ca="1"/>
        <v>#NAME?</v>
      </c>
      <c r="P59" s="7" t="e">
        <f ca="1"/>
        <v>#NAME?</v>
      </c>
      <c r="R59" s="22" t="e">
        <f t="shared" ca="1" si="8"/>
        <v>#NAME?</v>
      </c>
      <c r="S59" s="22" t="e">
        <f t="shared" ca="1" si="9"/>
        <v>#NAME?</v>
      </c>
    </row>
    <row r="60" spans="1:19" x14ac:dyDescent="0.35">
      <c r="A60">
        <v>57</v>
      </c>
      <c r="B60" s="34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35">
        <v>8</v>
      </c>
      <c r="L60" t="str">
        <v>Charisma</v>
      </c>
      <c r="M60" s="24" t="e">
        <f ca="1"/>
        <v>#NAME?</v>
      </c>
      <c r="N60" t="e">
        <f ca="1"/>
        <v>#NAME?</v>
      </c>
      <c r="O60" t="e">
        <f ca="1"/>
        <v>#NAME?</v>
      </c>
      <c r="P60" s="7" t="e">
        <f ca="1"/>
        <v>#NAME?</v>
      </c>
      <c r="R60" s="22" t="e">
        <f t="shared" ca="1" si="8"/>
        <v>#NAME?</v>
      </c>
      <c r="S60" s="22" t="e">
        <f t="shared" ca="1" si="9"/>
        <v>#NAME?</v>
      </c>
    </row>
    <row r="61" spans="1:19" x14ac:dyDescent="0.35">
      <c r="A61">
        <v>58</v>
      </c>
      <c r="B61" s="34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35">
        <v>7</v>
      </c>
      <c r="L61" t="str">
        <v>Passion</v>
      </c>
      <c r="M61" s="6" t="e">
        <f ca="1"/>
        <v>#NAME?</v>
      </c>
      <c r="N61" t="e">
        <f ca="1"/>
        <v>#NAME?</v>
      </c>
      <c r="O61" t="e">
        <f ca="1"/>
        <v>#NAME?</v>
      </c>
      <c r="P61" s="7" t="e">
        <f ca="1"/>
        <v>#NAME?</v>
      </c>
      <c r="R61" s="22" t="e">
        <f t="shared" ca="1" si="8"/>
        <v>#NAME?</v>
      </c>
      <c r="S61" s="22" t="e">
        <f t="shared" ca="1" si="9"/>
        <v>#NAME?</v>
      </c>
    </row>
    <row r="62" spans="1:19" x14ac:dyDescent="0.35">
      <c r="A62">
        <v>59</v>
      </c>
      <c r="B62" s="34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35">
        <v>7</v>
      </c>
      <c r="L62" t="str">
        <v>Friendly</v>
      </c>
      <c r="M62" s="8" t="e">
        <f ca="1"/>
        <v>#NAME?</v>
      </c>
      <c r="N62" s="9" t="e">
        <f ca="1"/>
        <v>#NAME?</v>
      </c>
      <c r="O62" s="9" t="e">
        <f ca="1"/>
        <v>#NAME?</v>
      </c>
      <c r="P62" s="10" t="e">
        <f ca="1"/>
        <v>#NAME?</v>
      </c>
      <c r="R62" s="23" t="e">
        <f t="shared" ca="1" si="8"/>
        <v>#NAME?</v>
      </c>
      <c r="S62" s="23" t="e">
        <f t="shared" ca="1" si="9"/>
        <v>#NAME?</v>
      </c>
    </row>
    <row r="63" spans="1:19" x14ac:dyDescent="0.35">
      <c r="A63">
        <v>60</v>
      </c>
      <c r="B63" s="34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35">
        <v>7</v>
      </c>
      <c r="M63" t="e">
        <f ca="1">SUMSQ(M54:M62)</f>
        <v>#NAME?</v>
      </c>
      <c r="N63" t="e">
        <f t="shared" ref="N63:P63" ca="1" si="10">SUMSQ(N54:N62)</f>
        <v>#NAME?</v>
      </c>
      <c r="O63" t="e">
        <f t="shared" ca="1" si="10"/>
        <v>#NAME?</v>
      </c>
      <c r="P63" t="e">
        <f t="shared" ca="1" si="10"/>
        <v>#NAME?</v>
      </c>
      <c r="R63" t="e">
        <f ca="1">SUM(R54:R62)</f>
        <v>#NAME?</v>
      </c>
      <c r="S63" t="e">
        <f ca="1">SUM(S54:S62)</f>
        <v>#NAME?</v>
      </c>
    </row>
    <row r="64" spans="1:19" x14ac:dyDescent="0.35">
      <c r="A64">
        <v>61</v>
      </c>
      <c r="B64" s="34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35">
        <v>7</v>
      </c>
    </row>
    <row r="65" spans="1:10" x14ac:dyDescent="0.35">
      <c r="A65">
        <v>62</v>
      </c>
      <c r="B65" s="34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35">
        <v>7</v>
      </c>
    </row>
    <row r="66" spans="1:10" x14ac:dyDescent="0.35">
      <c r="A66">
        <v>63</v>
      </c>
      <c r="B66" s="34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35">
        <v>8</v>
      </c>
    </row>
    <row r="67" spans="1:10" x14ac:dyDescent="0.35">
      <c r="A67">
        <v>64</v>
      </c>
      <c r="B67" s="34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35">
        <v>7</v>
      </c>
    </row>
    <row r="68" spans="1:10" x14ac:dyDescent="0.35">
      <c r="A68">
        <v>65</v>
      </c>
      <c r="B68" s="34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35">
        <v>7</v>
      </c>
    </row>
    <row r="69" spans="1:10" x14ac:dyDescent="0.35">
      <c r="A69">
        <v>66</v>
      </c>
      <c r="B69" s="34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35">
        <v>7</v>
      </c>
    </row>
    <row r="70" spans="1:10" x14ac:dyDescent="0.35">
      <c r="A70">
        <v>67</v>
      </c>
      <c r="B70" s="34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35">
        <v>7</v>
      </c>
    </row>
    <row r="71" spans="1:10" x14ac:dyDescent="0.35">
      <c r="A71">
        <v>68</v>
      </c>
      <c r="B71" s="34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35">
        <v>7</v>
      </c>
    </row>
    <row r="72" spans="1:10" x14ac:dyDescent="0.35">
      <c r="A72">
        <v>69</v>
      </c>
      <c r="B72" s="34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35">
        <v>7</v>
      </c>
    </row>
    <row r="73" spans="1:10" x14ac:dyDescent="0.35">
      <c r="A73">
        <v>70</v>
      </c>
      <c r="B73" s="34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35">
        <v>8</v>
      </c>
    </row>
    <row r="74" spans="1:10" x14ac:dyDescent="0.35">
      <c r="A74">
        <v>71</v>
      </c>
      <c r="B74" s="34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35">
        <v>7</v>
      </c>
    </row>
    <row r="75" spans="1:10" x14ac:dyDescent="0.35">
      <c r="A75">
        <v>72</v>
      </c>
      <c r="B75" s="34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35">
        <v>7</v>
      </c>
    </row>
    <row r="76" spans="1:10" x14ac:dyDescent="0.35">
      <c r="A76">
        <v>73</v>
      </c>
      <c r="B76" s="34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35">
        <v>7</v>
      </c>
    </row>
    <row r="77" spans="1:10" x14ac:dyDescent="0.35">
      <c r="A77">
        <v>74</v>
      </c>
      <c r="B77" s="34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35">
        <v>7</v>
      </c>
    </row>
    <row r="78" spans="1:10" x14ac:dyDescent="0.35">
      <c r="A78">
        <v>75</v>
      </c>
      <c r="B78" s="34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35">
        <v>8</v>
      </c>
    </row>
    <row r="79" spans="1:10" x14ac:dyDescent="0.35">
      <c r="A79">
        <v>76</v>
      </c>
      <c r="B79" s="34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35">
        <v>7</v>
      </c>
    </row>
    <row r="80" spans="1:10" x14ac:dyDescent="0.35">
      <c r="A80">
        <v>77</v>
      </c>
      <c r="B80" s="34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35">
        <v>8</v>
      </c>
    </row>
    <row r="81" spans="1:10" x14ac:dyDescent="0.35">
      <c r="A81">
        <v>78</v>
      </c>
      <c r="B81" s="34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35">
        <v>8</v>
      </c>
    </row>
    <row r="82" spans="1:10" x14ac:dyDescent="0.35">
      <c r="A82">
        <v>79</v>
      </c>
      <c r="B82" s="34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35">
        <v>7</v>
      </c>
    </row>
    <row r="83" spans="1:10" x14ac:dyDescent="0.35">
      <c r="A83">
        <v>80</v>
      </c>
      <c r="B83" s="34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35">
        <v>7</v>
      </c>
    </row>
    <row r="84" spans="1:10" x14ac:dyDescent="0.35">
      <c r="A84">
        <v>81</v>
      </c>
      <c r="B84" s="34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35">
        <v>7</v>
      </c>
    </row>
    <row r="85" spans="1:10" x14ac:dyDescent="0.35">
      <c r="A85">
        <v>82</v>
      </c>
      <c r="B85" s="34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35">
        <v>8</v>
      </c>
    </row>
    <row r="86" spans="1:10" x14ac:dyDescent="0.35">
      <c r="A86">
        <v>83</v>
      </c>
      <c r="B86" s="34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35">
        <v>7</v>
      </c>
    </row>
    <row r="87" spans="1:10" x14ac:dyDescent="0.35">
      <c r="A87">
        <v>84</v>
      </c>
      <c r="B87" s="34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35">
        <v>8</v>
      </c>
    </row>
    <row r="88" spans="1:10" x14ac:dyDescent="0.35">
      <c r="A88">
        <v>85</v>
      </c>
      <c r="B88" s="34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35">
        <v>7</v>
      </c>
    </row>
    <row r="89" spans="1:10" x14ac:dyDescent="0.35">
      <c r="A89">
        <v>86</v>
      </c>
      <c r="B89" s="34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35">
        <v>7</v>
      </c>
    </row>
    <row r="90" spans="1:10" x14ac:dyDescent="0.35">
      <c r="A90">
        <v>87</v>
      </c>
      <c r="B90" s="34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35">
        <v>7</v>
      </c>
    </row>
    <row r="91" spans="1:10" x14ac:dyDescent="0.35">
      <c r="A91">
        <v>88</v>
      </c>
      <c r="B91" s="34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35">
        <v>7</v>
      </c>
    </row>
    <row r="92" spans="1:10" x14ac:dyDescent="0.35">
      <c r="A92">
        <v>89</v>
      </c>
      <c r="B92" s="34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35">
        <v>7</v>
      </c>
    </row>
    <row r="93" spans="1:10" x14ac:dyDescent="0.35">
      <c r="A93">
        <v>90</v>
      </c>
      <c r="B93" s="36">
        <v>3</v>
      </c>
      <c r="C93" s="1">
        <v>8</v>
      </c>
      <c r="D93" s="1">
        <v>2</v>
      </c>
      <c r="E93" s="1">
        <v>4</v>
      </c>
      <c r="F93" s="1">
        <v>8</v>
      </c>
      <c r="G93" s="1">
        <v>7</v>
      </c>
      <c r="H93" s="1">
        <v>3</v>
      </c>
      <c r="I93" s="1">
        <v>5</v>
      </c>
      <c r="J93" s="37">
        <v>8</v>
      </c>
    </row>
    <row r="94" spans="1:10" x14ac:dyDescent="0.35">
      <c r="A94">
        <v>91</v>
      </c>
      <c r="B94" s="34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35">
        <v>7</v>
      </c>
    </row>
    <row r="95" spans="1:10" x14ac:dyDescent="0.35">
      <c r="A95">
        <v>92</v>
      </c>
      <c r="B95" s="34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35">
        <v>7</v>
      </c>
    </row>
    <row r="96" spans="1:10" x14ac:dyDescent="0.35">
      <c r="A96">
        <v>93</v>
      </c>
      <c r="B96" s="34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35">
        <v>7</v>
      </c>
    </row>
    <row r="97" spans="1:10" x14ac:dyDescent="0.35">
      <c r="A97">
        <v>94</v>
      </c>
      <c r="B97" s="34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35">
        <v>7</v>
      </c>
    </row>
    <row r="98" spans="1:10" x14ac:dyDescent="0.35">
      <c r="A98">
        <v>95</v>
      </c>
      <c r="B98" s="34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35">
        <v>8</v>
      </c>
    </row>
    <row r="99" spans="1:10" x14ac:dyDescent="0.35">
      <c r="A99">
        <v>96</v>
      </c>
      <c r="B99" s="34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35">
        <v>7</v>
      </c>
    </row>
    <row r="100" spans="1:10" x14ac:dyDescent="0.35">
      <c r="A100">
        <v>97</v>
      </c>
      <c r="B100" s="34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35">
        <v>6</v>
      </c>
    </row>
    <row r="101" spans="1:10" x14ac:dyDescent="0.35">
      <c r="A101">
        <v>98</v>
      </c>
      <c r="B101" s="34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35">
        <v>7</v>
      </c>
    </row>
    <row r="102" spans="1:10" x14ac:dyDescent="0.35">
      <c r="A102">
        <v>99</v>
      </c>
      <c r="B102" s="34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35">
        <v>7</v>
      </c>
    </row>
    <row r="103" spans="1:10" x14ac:dyDescent="0.35">
      <c r="A103">
        <v>100</v>
      </c>
      <c r="B103" s="34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35">
        <v>7</v>
      </c>
    </row>
    <row r="104" spans="1:10" x14ac:dyDescent="0.35">
      <c r="A104">
        <f>A103+1</f>
        <v>101</v>
      </c>
      <c r="B104" s="34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35">
        <v>7</v>
      </c>
    </row>
    <row r="105" spans="1:10" x14ac:dyDescent="0.35">
      <c r="A105">
        <f t="shared" ref="A105:A123" si="11">A104+1</f>
        <v>102</v>
      </c>
      <c r="B105" s="34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35">
        <v>7</v>
      </c>
    </row>
    <row r="106" spans="1:10" x14ac:dyDescent="0.35">
      <c r="A106">
        <f t="shared" si="11"/>
        <v>103</v>
      </c>
      <c r="B106" s="34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35">
        <v>7</v>
      </c>
    </row>
    <row r="107" spans="1:10" x14ac:dyDescent="0.35">
      <c r="A107">
        <f t="shared" si="11"/>
        <v>104</v>
      </c>
      <c r="B107" s="34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35">
        <v>6</v>
      </c>
    </row>
    <row r="108" spans="1:10" x14ac:dyDescent="0.35">
      <c r="A108">
        <f t="shared" si="11"/>
        <v>105</v>
      </c>
      <c r="B108" s="34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35">
        <v>8</v>
      </c>
    </row>
    <row r="109" spans="1:10" x14ac:dyDescent="0.35">
      <c r="A109">
        <f t="shared" si="11"/>
        <v>106</v>
      </c>
      <c r="B109" s="34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35">
        <v>8</v>
      </c>
    </row>
    <row r="110" spans="1:10" x14ac:dyDescent="0.35">
      <c r="A110">
        <f t="shared" si="11"/>
        <v>107</v>
      </c>
      <c r="B110" s="34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35">
        <v>8</v>
      </c>
    </row>
    <row r="111" spans="1:10" x14ac:dyDescent="0.35">
      <c r="A111">
        <f t="shared" si="11"/>
        <v>108</v>
      </c>
      <c r="B111" s="34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35">
        <v>7</v>
      </c>
    </row>
    <row r="112" spans="1:10" x14ac:dyDescent="0.35">
      <c r="A112">
        <f t="shared" si="11"/>
        <v>109</v>
      </c>
      <c r="B112" s="34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35">
        <v>8</v>
      </c>
    </row>
    <row r="113" spans="1:10" x14ac:dyDescent="0.35">
      <c r="A113">
        <f t="shared" si="11"/>
        <v>110</v>
      </c>
      <c r="B113" s="34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35">
        <v>7</v>
      </c>
    </row>
    <row r="114" spans="1:10" x14ac:dyDescent="0.35">
      <c r="A114">
        <f t="shared" si="11"/>
        <v>111</v>
      </c>
      <c r="B114" s="34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35">
        <v>8</v>
      </c>
    </row>
    <row r="115" spans="1:10" x14ac:dyDescent="0.35">
      <c r="A115">
        <f t="shared" si="11"/>
        <v>112</v>
      </c>
      <c r="B115" s="34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35">
        <v>8</v>
      </c>
    </row>
    <row r="116" spans="1:10" x14ac:dyDescent="0.35">
      <c r="A116">
        <f t="shared" si="11"/>
        <v>113</v>
      </c>
      <c r="B116" s="34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35">
        <v>7</v>
      </c>
    </row>
    <row r="117" spans="1:10" x14ac:dyDescent="0.35">
      <c r="A117">
        <f t="shared" si="11"/>
        <v>114</v>
      </c>
      <c r="B117" s="34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35">
        <v>7</v>
      </c>
    </row>
    <row r="118" spans="1:10" x14ac:dyDescent="0.35">
      <c r="A118">
        <f t="shared" si="11"/>
        <v>115</v>
      </c>
      <c r="B118" s="34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35">
        <v>7</v>
      </c>
    </row>
    <row r="119" spans="1:10" x14ac:dyDescent="0.35">
      <c r="A119">
        <f t="shared" si="11"/>
        <v>116</v>
      </c>
      <c r="B119" s="34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35">
        <v>7</v>
      </c>
    </row>
    <row r="120" spans="1:10" x14ac:dyDescent="0.35">
      <c r="A120">
        <f t="shared" si="11"/>
        <v>117</v>
      </c>
      <c r="B120" s="34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35">
        <v>8</v>
      </c>
    </row>
    <row r="121" spans="1:10" x14ac:dyDescent="0.35">
      <c r="A121">
        <f t="shared" si="11"/>
        <v>118</v>
      </c>
      <c r="B121" s="34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35">
        <v>7</v>
      </c>
    </row>
    <row r="122" spans="1:10" x14ac:dyDescent="0.35">
      <c r="A122">
        <f t="shared" si="11"/>
        <v>119</v>
      </c>
      <c r="B122" s="34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35">
        <v>8</v>
      </c>
    </row>
    <row r="123" spans="1:10" x14ac:dyDescent="0.35">
      <c r="A123">
        <f t="shared" si="11"/>
        <v>120</v>
      </c>
      <c r="B123" s="38">
        <v>5</v>
      </c>
      <c r="C123" s="39">
        <v>8</v>
      </c>
      <c r="D123" s="39">
        <v>1</v>
      </c>
      <c r="E123" s="39">
        <v>5</v>
      </c>
      <c r="F123" s="39">
        <v>5</v>
      </c>
      <c r="G123" s="39">
        <v>6</v>
      </c>
      <c r="H123" s="39">
        <v>1</v>
      </c>
      <c r="I123" s="39">
        <v>3</v>
      </c>
      <c r="J123" s="40">
        <v>8</v>
      </c>
    </row>
    <row r="125" spans="1:10" x14ac:dyDescent="0.35">
      <c r="B125" s="1" t="str">
        <f>B3</f>
        <v>Expect</v>
      </c>
      <c r="C125" s="1" t="str">
        <f t="shared" ref="C125:J125" si="12">C3</f>
        <v>Entertain</v>
      </c>
      <c r="D125" s="1" t="str">
        <f t="shared" si="12"/>
        <v>Comm</v>
      </c>
      <c r="E125" s="1" t="str">
        <f t="shared" si="12"/>
        <v>Expert</v>
      </c>
      <c r="F125" s="1" t="str">
        <f t="shared" si="12"/>
        <v>Motivate</v>
      </c>
      <c r="G125" s="1" t="str">
        <f t="shared" si="12"/>
        <v>Caring</v>
      </c>
      <c r="H125" s="1" t="str">
        <f t="shared" si="12"/>
        <v>Charisma</v>
      </c>
      <c r="I125" s="1" t="str">
        <f t="shared" si="12"/>
        <v>Passion</v>
      </c>
      <c r="J125" s="1" t="str">
        <f t="shared" si="12"/>
        <v>Friendly</v>
      </c>
    </row>
    <row r="126" spans="1:10" x14ac:dyDescent="0.35">
      <c r="A126" t="s">
        <v>26</v>
      </c>
      <c r="B126" s="31">
        <f>AVERAGE(B4:B123)</f>
        <v>3.7083333333333335</v>
      </c>
      <c r="C126" s="32">
        <f t="shared" ref="C126:J126" si="13">AVERAGE(C4:C123)</f>
        <v>8.1666666666666661</v>
      </c>
      <c r="D126" s="32">
        <f t="shared" si="13"/>
        <v>3.45</v>
      </c>
      <c r="E126" s="32">
        <f t="shared" si="13"/>
        <v>3.3833333333333333</v>
      </c>
      <c r="F126" s="32">
        <f t="shared" si="13"/>
        <v>6.708333333333333</v>
      </c>
      <c r="G126" s="32">
        <f t="shared" si="13"/>
        <v>6.0083333333333337</v>
      </c>
      <c r="H126" s="32">
        <f t="shared" si="13"/>
        <v>4.8416666666666668</v>
      </c>
      <c r="I126" s="32">
        <f t="shared" si="13"/>
        <v>4.7249999999999996</v>
      </c>
      <c r="J126" s="33">
        <f t="shared" si="13"/>
        <v>7.3</v>
      </c>
    </row>
    <row r="127" spans="1:10" x14ac:dyDescent="0.35">
      <c r="A127" t="s">
        <v>27</v>
      </c>
      <c r="B127" s="34">
        <f>STDEV(B4:B123)</f>
        <v>1.2662114027786242</v>
      </c>
      <c r="C127">
        <f t="shared" ref="C127:J127" si="14">STDEV(C4:C123)</f>
        <v>0.57002629061192933</v>
      </c>
      <c r="D127">
        <f t="shared" si="14"/>
        <v>1.6492932023224043</v>
      </c>
      <c r="E127">
        <f t="shared" si="14"/>
        <v>1.0140469991704575</v>
      </c>
      <c r="F127">
        <f t="shared" si="14"/>
        <v>0.95614626824273719</v>
      </c>
      <c r="G127">
        <f t="shared" si="14"/>
        <v>1.3688972027952755</v>
      </c>
      <c r="H127">
        <f t="shared" si="14"/>
        <v>2.5895583262266895</v>
      </c>
      <c r="I127">
        <f t="shared" si="14"/>
        <v>0.95233018071950515</v>
      </c>
      <c r="J127" s="35">
        <f t="shared" si="14"/>
        <v>0.58840333734179207</v>
      </c>
    </row>
    <row r="128" spans="1:10" x14ac:dyDescent="0.35">
      <c r="A128" t="s">
        <v>28</v>
      </c>
      <c r="B128" s="34">
        <f>SKEW(B4:B123)</f>
        <v>0.13857831473517168</v>
      </c>
      <c r="C128">
        <f t="shared" ref="C128:J128" si="15">SKEW(C4:C123)</f>
        <v>0.55879383518869019</v>
      </c>
      <c r="D128">
        <f t="shared" si="15"/>
        <v>0.60968237468969244</v>
      </c>
      <c r="E128">
        <f t="shared" si="15"/>
        <v>0.25011903407769448</v>
      </c>
      <c r="F128">
        <f t="shared" si="15"/>
        <v>3.0992568092345463E-2</v>
      </c>
      <c r="G128">
        <f t="shared" si="15"/>
        <v>-0.23512012357640227</v>
      </c>
      <c r="H128">
        <f t="shared" si="15"/>
        <v>4.7501040439116834E-2</v>
      </c>
      <c r="I128">
        <f t="shared" si="15"/>
        <v>-7.3874092896665661E-2</v>
      </c>
      <c r="J128" s="35">
        <f t="shared" si="15"/>
        <v>0.32217223907072601</v>
      </c>
    </row>
    <row r="129" spans="1:10" x14ac:dyDescent="0.35">
      <c r="A129" t="s">
        <v>29</v>
      </c>
      <c r="B129" s="38">
        <f>KURT(B4:B123)</f>
        <v>-7.5087531931202989E-2</v>
      </c>
      <c r="C129" s="39">
        <f t="shared" ref="C129:J129" si="16">KURT(C4:C123)</f>
        <v>1.2245729768528379</v>
      </c>
      <c r="D129" s="39">
        <f t="shared" si="16"/>
        <v>-0.37097323594953835</v>
      </c>
      <c r="E129" s="39">
        <f t="shared" si="16"/>
        <v>0.79048099823017459</v>
      </c>
      <c r="F129" s="39">
        <f t="shared" si="16"/>
        <v>-9.1985537444213339E-2</v>
      </c>
      <c r="G129" s="39">
        <f t="shared" si="16"/>
        <v>-0.42617618904263521</v>
      </c>
      <c r="H129" s="39">
        <f t="shared" si="16"/>
        <v>-0.92188768731537785</v>
      </c>
      <c r="I129" s="39">
        <f t="shared" si="16"/>
        <v>-0.24984145123189316</v>
      </c>
      <c r="J129" s="40">
        <f t="shared" si="16"/>
        <v>0.13488543363239947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PCA Corr</vt:lpstr>
      <vt:lpstr>PCA Cov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2026-03-27T18:37:40Z</dcterms:created>
  <dcterms:modified xsi:type="dcterms:W3CDTF">2026-03-28T15:43:16Z</dcterms:modified>
</cp:coreProperties>
</file>